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showInkAnnotation="0"/>
  <mc:AlternateContent xmlns:mc="http://schemas.openxmlformats.org/markup-compatibility/2006">
    <mc:Choice Requires="x15">
      <x15ac:absPath xmlns:x15ac="http://schemas.microsoft.com/office/spreadsheetml/2010/11/ac" url="X:\Resources\"/>
    </mc:Choice>
  </mc:AlternateContent>
  <bookViews>
    <workbookView xWindow="0" yWindow="0" windowWidth="21675" windowHeight="8835" tabRatio="500"/>
  </bookViews>
  <sheets>
    <sheet name="Checklist" sheetId="1" r:id="rId1"/>
    <sheet name="Fund Stats" sheetId="2" r:id="rId2"/>
    <sheet name="TimeEntry" sheetId="3" r:id="rId3"/>
    <sheet name="Time Entry Template" sheetId="4" r:id="rId4"/>
    <sheet name="TimeEnd" sheetId="5" r:id="rId5"/>
    <sheet name="Staff Summary" sheetId="6" r:id="rId6"/>
    <sheet name="Revenue" sheetId="7" r:id="rId7"/>
    <sheet name="Direct Expenses" sheetId="8" r:id="rId8"/>
    <sheet name="Indirect Expenses" sheetId="9" r:id="rId9"/>
    <sheet name="Financial Summary" sheetId="10" r:id="rId10"/>
    <sheet name="% Time by Activity" sheetId="11" r:id="rId11"/>
    <sheet name="Reference Cells" sheetId="12" state="hidden" r:id="rId12"/>
    <sheet name="Time By Fund" sheetId="13" r:id="rId13"/>
    <sheet name="Activity by Fund" sheetId="14" r:id="rId14"/>
    <sheet name="Revenue per Fund" sheetId="15" r:id="rId15"/>
    <sheet name="Revenue by Product Type" sheetId="16" r:id="rId16"/>
    <sheet name="Sheet1" sheetId="17" r:id="rId17"/>
  </sheets>
  <definedNames>
    <definedName name="_xlnm.Print_Area" localSheetId="3">'Time Entry Template'!$A$1:$W$78</definedName>
    <definedName name="Z_11996575_36FE_A240_991A_42C9751D8761_.wvu.Cols" localSheetId="1" hidden="1">'Fund Stats'!$R:$R</definedName>
    <definedName name="Z_11996575_36FE_A240_991A_42C9751D8761_.wvu.Cols" localSheetId="8" hidden="1">'Indirect Expenses'!$B:$B,'Indirect Expenses'!$D:$P</definedName>
    <definedName name="Z_11996575_36FE_A240_991A_42C9751D8761_.wvu.Cols" localSheetId="3" hidden="1">'Time Entry Template'!$V:$V,'Time Entry Template'!$AP:$AP,'Time Entry Template'!$BJ:$BJ</definedName>
    <definedName name="Z_11996575_36FE_A240_991A_42C9751D8761_.wvu.PrintArea" localSheetId="3" hidden="1">'Time Entry Template'!$A$1:$W$78</definedName>
    <definedName name="Z_11996575_36FE_A240_991A_42C9751D8761_.wvu.Rows" localSheetId="3" hidden="1">'Time Entry Template'!$15:$19,'Time Entry Template'!$29:$33,'Time Entry Template'!$42:$47,'Time Entry Template'!$54:$61,'Time Entry Template'!$70:$75</definedName>
    <definedName name="Z_1F78B85E_7B4B_44AB_A816_2D99AE98BDB1_.wvu.Cols" localSheetId="1" hidden="1">'Fund Stats'!$R:$R</definedName>
    <definedName name="Z_1F78B85E_7B4B_44AB_A816_2D99AE98BDB1_.wvu.Cols" localSheetId="8" hidden="1">'Indirect Expenses'!$B:$B,'Indirect Expenses'!$D:$P</definedName>
    <definedName name="Z_1F78B85E_7B4B_44AB_A816_2D99AE98BDB1_.wvu.Cols" localSheetId="3" hidden="1">'Time Entry Template'!$AK:$AP,'Time Entry Template'!$BE:$BJ</definedName>
    <definedName name="Z_1F78B85E_7B4B_44AB_A816_2D99AE98BDB1_.wvu.PrintArea" localSheetId="3" hidden="1">'Time Entry Template'!$A$1:$W$78</definedName>
    <definedName name="Z_1F78B85E_7B4B_44AB_A816_2D99AE98BDB1_.wvu.Rows" localSheetId="3" hidden="1">'Time Entry Template'!$15:$19,'Time Entry Template'!$29:$33,'Time Entry Template'!$42:$47,'Time Entry Template'!$54:$61,'Time Entry Template'!$70:$75</definedName>
    <definedName name="Z_56089BE4_577D_40E7_8DAF_6AB958256414_.wvu.Cols" localSheetId="1" hidden="1">'Fund Stats'!$R:$R</definedName>
    <definedName name="Z_56089BE4_577D_40E7_8DAF_6AB958256414_.wvu.Cols" localSheetId="8" hidden="1">'Indirect Expenses'!$B:$B,'Indirect Expenses'!$D:$P</definedName>
    <definedName name="Z_56089BE4_577D_40E7_8DAF_6AB958256414_.wvu.Cols" localSheetId="3" hidden="1">'Time Entry Template'!$V:$V,'Time Entry Template'!$AK:$AP,'Time Entry Template'!$BE:$BJ</definedName>
    <definedName name="Z_56089BE4_577D_40E7_8DAF_6AB958256414_.wvu.PrintArea" localSheetId="3" hidden="1">'Time Entry Template'!$A$1:$W$78</definedName>
    <definedName name="Z_56089BE4_577D_40E7_8DAF_6AB958256414_.wvu.Rows" localSheetId="3" hidden="1">'Time Entry Template'!$15:$19,'Time Entry Template'!$29:$33,'Time Entry Template'!$42:$47,'Time Entry Template'!$54:$61,'Time Entry Template'!$70:$75</definedName>
    <definedName name="Z_59AA74CF_730E_43C5_A1DE_042BD728EC1B_.wvu.Cols" localSheetId="1" hidden="1">'Fund Stats'!$R:$R</definedName>
    <definedName name="Z_59AA74CF_730E_43C5_A1DE_042BD728EC1B_.wvu.Cols" localSheetId="8" hidden="1">'Indirect Expenses'!$B:$B,'Indirect Expenses'!$D:$P</definedName>
    <definedName name="Z_59AA74CF_730E_43C5_A1DE_042BD728EC1B_.wvu.Cols" localSheetId="3" hidden="1">'Time Entry Template'!$V:$V,'Time Entry Template'!$AK:$AP,'Time Entry Template'!$BE:$BJ</definedName>
    <definedName name="Z_59AA74CF_730E_43C5_A1DE_042BD728EC1B_.wvu.PrintArea" localSheetId="3" hidden="1">'Time Entry Template'!$A$1:$W$78</definedName>
    <definedName name="Z_59AA74CF_730E_43C5_A1DE_042BD728EC1B_.wvu.Rows" localSheetId="3" hidden="1">'Time Entry Template'!$15:$19,'Time Entry Template'!$29:$33,'Time Entry Template'!$42:$47,'Time Entry Template'!$54:$61,'Time Entry Template'!$70:$75</definedName>
  </definedNames>
  <calcPr calcId="171027" concurrentCalc="0"/>
  <customWorkbookViews>
    <customWorkbookView name="Rena Guttrich - Personal View" guid="{1F78B85E-7B4B-44AB-A816-2D99AE98BDB1}" mergeInterval="0" personalView="1" maximized="1" xWindow="-1608" yWindow="-296" windowWidth="1616" windowHeight="916" tabRatio="500" activeSheetId="4"/>
    <customWorkbookView name="Ann Puckett - Personal View" guid="{59AA74CF-730E-43C5-A1DE-042BD728EC1B}" mergeInterval="0" personalView="1" maximized="1" xWindow="-3213" yWindow="773" windowWidth="3226" windowHeight="1746" tabRatio="500" activeSheetId="4"/>
    <customWorkbookView name="Lynne Black - Personal View" guid="{56089BE4-577D-40E7-8DAF-6AB958256414}" mergeInterval="0" personalView="1" maximized="1" xWindow="-8" yWindow="-8" windowWidth="1296" windowHeight="1000" tabRatio="500" activeSheetId="4"/>
    <customWorkbookView name="Microsoft Office User - Personal View" guid="{11996575-36FE-A240-991A-42C9751D8761}" mergeInterval="0" personalView="1" maximized="1" windowWidth="1920" windowHeight="907"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Z41" i="4" l="1"/>
  <c r="E48" i="4"/>
  <c r="Z42" i="4"/>
  <c r="Z43" i="4"/>
  <c r="Z44" i="4"/>
  <c r="Z45" i="4"/>
  <c r="Z46" i="4"/>
  <c r="Z47" i="4"/>
  <c r="T12" i="2"/>
  <c r="B23" i="2"/>
  <c r="Z38" i="4"/>
  <c r="T8" i="2"/>
  <c r="B21" i="2"/>
  <c r="Z39" i="4"/>
  <c r="T14" i="2"/>
  <c r="T16" i="2"/>
  <c r="B25" i="2"/>
  <c r="Z40" i="4"/>
  <c r="Z48" i="4"/>
  <c r="AA41" i="4"/>
  <c r="AA42" i="4"/>
  <c r="AA43" i="4"/>
  <c r="AA44" i="4"/>
  <c r="AA45" i="4"/>
  <c r="AA46" i="4"/>
  <c r="AA47" i="4"/>
  <c r="C23" i="2"/>
  <c r="AA38" i="4"/>
  <c r="C21" i="2"/>
  <c r="AA39" i="4"/>
  <c r="C25" i="2"/>
  <c r="AA40" i="4"/>
  <c r="AA48" i="4"/>
  <c r="AB41" i="4"/>
  <c r="AB42" i="4"/>
  <c r="AB43" i="4"/>
  <c r="AB44" i="4"/>
  <c r="AB45" i="4"/>
  <c r="AB46" i="4"/>
  <c r="AB47" i="4"/>
  <c r="D23" i="2"/>
  <c r="AB38" i="4"/>
  <c r="D21" i="2"/>
  <c r="AB39" i="4"/>
  <c r="D25" i="2"/>
  <c r="AB40" i="4"/>
  <c r="AB48" i="4"/>
  <c r="AE41" i="4"/>
  <c r="AE42" i="4"/>
  <c r="AE43" i="4"/>
  <c r="AE44" i="4"/>
  <c r="AE45" i="4"/>
  <c r="AE46" i="4"/>
  <c r="AE47" i="4"/>
  <c r="G23" i="2"/>
  <c r="AE38" i="4"/>
  <c r="G21" i="2"/>
  <c r="AE39" i="4"/>
  <c r="G25" i="2"/>
  <c r="AE40" i="4"/>
  <c r="AE48" i="4"/>
  <c r="AF41" i="4"/>
  <c r="AF42" i="4"/>
  <c r="AF43" i="4"/>
  <c r="AF44" i="4"/>
  <c r="AF45" i="4"/>
  <c r="AF46" i="4"/>
  <c r="AF47" i="4"/>
  <c r="H23" i="2"/>
  <c r="AF38" i="4"/>
  <c r="H21" i="2"/>
  <c r="AF39" i="4"/>
  <c r="H25" i="2"/>
  <c r="AF40" i="4"/>
  <c r="AF48" i="4"/>
  <c r="AG41" i="4"/>
  <c r="AG42" i="4"/>
  <c r="AG43" i="4"/>
  <c r="AG44" i="4"/>
  <c r="AG45" i="4"/>
  <c r="AG46" i="4"/>
  <c r="AG47" i="4"/>
  <c r="I23" i="2"/>
  <c r="AG38" i="4"/>
  <c r="I21" i="2"/>
  <c r="AG39" i="4"/>
  <c r="I25" i="2"/>
  <c r="AG40" i="4"/>
  <c r="AG48" i="4"/>
  <c r="AH41" i="4"/>
  <c r="AH42" i="4"/>
  <c r="AH43" i="4"/>
  <c r="AH44" i="4"/>
  <c r="AH45" i="4"/>
  <c r="AH46" i="4"/>
  <c r="AH47" i="4"/>
  <c r="J23" i="2"/>
  <c r="AH38" i="4"/>
  <c r="J21" i="2"/>
  <c r="AH39" i="4"/>
  <c r="J25" i="2"/>
  <c r="AH40" i="4"/>
  <c r="AH48" i="4"/>
  <c r="AI41" i="4"/>
  <c r="AI42" i="4"/>
  <c r="AI43" i="4"/>
  <c r="AI44" i="4"/>
  <c r="AI45" i="4"/>
  <c r="AI46" i="4"/>
  <c r="AI47" i="4"/>
  <c r="K23" i="2"/>
  <c r="AI38" i="4"/>
  <c r="K21" i="2"/>
  <c r="AI39" i="4"/>
  <c r="K25" i="2"/>
  <c r="AI40" i="4"/>
  <c r="AI48" i="4"/>
  <c r="AJ41" i="4"/>
  <c r="AJ42" i="4"/>
  <c r="AJ43" i="4"/>
  <c r="AJ44" i="4"/>
  <c r="AJ45" i="4"/>
  <c r="AJ46" i="4"/>
  <c r="AJ47" i="4"/>
  <c r="L23" i="2"/>
  <c r="AJ38" i="4"/>
  <c r="L21" i="2"/>
  <c r="AJ39" i="4"/>
  <c r="L25" i="2"/>
  <c r="AJ40" i="4"/>
  <c r="AJ48" i="4"/>
  <c r="AO41" i="4"/>
  <c r="AO42" i="4"/>
  <c r="AO43" i="4"/>
  <c r="AO44" i="4"/>
  <c r="AO45" i="4"/>
  <c r="AO46" i="4"/>
  <c r="AO47" i="4"/>
  <c r="Q23" i="2"/>
  <c r="AO38" i="4"/>
  <c r="Q21" i="2"/>
  <c r="AO39" i="4"/>
  <c r="Q25" i="2"/>
  <c r="AO40" i="4"/>
  <c r="AO48" i="4"/>
  <c r="AC42" i="4"/>
  <c r="AC43" i="4"/>
  <c r="AC44" i="4"/>
  <c r="AC45" i="4"/>
  <c r="AC46" i="4"/>
  <c r="AC47" i="4"/>
  <c r="E23" i="2"/>
  <c r="AC38" i="4"/>
  <c r="E21" i="2"/>
  <c r="AC39" i="4"/>
  <c r="E25" i="2"/>
  <c r="AC40" i="4"/>
  <c r="AC48" i="4"/>
  <c r="AD42" i="4"/>
  <c r="AD43" i="4"/>
  <c r="AD44" i="4"/>
  <c r="AD45" i="4"/>
  <c r="AD46" i="4"/>
  <c r="AD47" i="4"/>
  <c r="F23" i="2"/>
  <c r="AD38" i="4"/>
  <c r="F21" i="2"/>
  <c r="AD39" i="4"/>
  <c r="F25" i="2"/>
  <c r="AD40" i="4"/>
  <c r="AD48" i="4"/>
  <c r="AK42" i="4"/>
  <c r="AK43" i="4"/>
  <c r="AK44" i="4"/>
  <c r="AK45" i="4"/>
  <c r="AK46" i="4"/>
  <c r="AK47" i="4"/>
  <c r="M23" i="2"/>
  <c r="AK38" i="4"/>
  <c r="M21" i="2"/>
  <c r="AK39" i="4"/>
  <c r="M25" i="2"/>
  <c r="AK40" i="4"/>
  <c r="AK48" i="4"/>
  <c r="AL42" i="4"/>
  <c r="AL43" i="4"/>
  <c r="AL44" i="4"/>
  <c r="AL45" i="4"/>
  <c r="AL46" i="4"/>
  <c r="AL47" i="4"/>
  <c r="N23" i="2"/>
  <c r="AL38" i="4"/>
  <c r="N21" i="2"/>
  <c r="AL39" i="4"/>
  <c r="N25" i="2"/>
  <c r="AL40" i="4"/>
  <c r="AL48" i="4"/>
  <c r="AM42" i="4"/>
  <c r="AM43" i="4"/>
  <c r="AM44" i="4"/>
  <c r="AM45" i="4"/>
  <c r="AM46" i="4"/>
  <c r="AM47" i="4"/>
  <c r="O23" i="2"/>
  <c r="AM38" i="4"/>
  <c r="O21" i="2"/>
  <c r="AM39" i="4"/>
  <c r="O25" i="2"/>
  <c r="AM40" i="4"/>
  <c r="AM48" i="4"/>
  <c r="AN42" i="4"/>
  <c r="AN43" i="4"/>
  <c r="AN44" i="4"/>
  <c r="AN45" i="4"/>
  <c r="AN46" i="4"/>
  <c r="AN47" i="4"/>
  <c r="P23" i="2"/>
  <c r="AN38" i="4"/>
  <c r="P21" i="2"/>
  <c r="AN39" i="4"/>
  <c r="P25" i="2"/>
  <c r="AN40" i="4"/>
  <c r="AN48" i="4"/>
  <c r="AP42" i="4"/>
  <c r="AP43" i="4"/>
  <c r="AP44" i="4"/>
  <c r="AP45" i="4"/>
  <c r="AP46" i="4"/>
  <c r="AP47" i="4"/>
  <c r="R23" i="2"/>
  <c r="AP38" i="4"/>
  <c r="R21" i="2"/>
  <c r="AP39" i="4"/>
  <c r="R25" i="2"/>
  <c r="AP40" i="4"/>
  <c r="AP48" i="4"/>
  <c r="AR48" i="4"/>
  <c r="AA28" i="4"/>
  <c r="E34" i="4"/>
  <c r="AA29" i="4"/>
  <c r="AA30" i="4"/>
  <c r="AA31" i="4"/>
  <c r="AA32" i="4"/>
  <c r="AA33" i="4"/>
  <c r="T11" i="2"/>
  <c r="C22" i="2"/>
  <c r="AA24" i="4"/>
  <c r="AA25" i="4"/>
  <c r="AA26" i="4"/>
  <c r="AA27" i="4"/>
  <c r="AA34" i="4"/>
  <c r="AB28" i="4"/>
  <c r="AB29" i="4"/>
  <c r="AB30" i="4"/>
  <c r="AB31" i="4"/>
  <c r="AB32" i="4"/>
  <c r="AB33" i="4"/>
  <c r="D22" i="2"/>
  <c r="AB24" i="4"/>
  <c r="AB25" i="4"/>
  <c r="AB26" i="4"/>
  <c r="AB27" i="4"/>
  <c r="AB34" i="4"/>
  <c r="AD28" i="4"/>
  <c r="AD29" i="4"/>
  <c r="AD30" i="4"/>
  <c r="AD31" i="4"/>
  <c r="AD32" i="4"/>
  <c r="AD33" i="4"/>
  <c r="F22" i="2"/>
  <c r="AD24" i="4"/>
  <c r="AD25" i="4"/>
  <c r="AD26" i="4"/>
  <c r="AD27" i="4"/>
  <c r="AD34" i="4"/>
  <c r="AF28" i="4"/>
  <c r="AF29" i="4"/>
  <c r="AF30" i="4"/>
  <c r="AF31" i="4"/>
  <c r="AF32" i="4"/>
  <c r="AF33" i="4"/>
  <c r="H22" i="2"/>
  <c r="AF24" i="4"/>
  <c r="AF25" i="4"/>
  <c r="AF26" i="4"/>
  <c r="AF27" i="4"/>
  <c r="AF34" i="4"/>
  <c r="AH28" i="4"/>
  <c r="AH29" i="4"/>
  <c r="AH30" i="4"/>
  <c r="AH31" i="4"/>
  <c r="AH32" i="4"/>
  <c r="AH33" i="4"/>
  <c r="J22" i="2"/>
  <c r="AH24" i="4"/>
  <c r="AH25" i="4"/>
  <c r="AH26" i="4"/>
  <c r="AH27" i="4"/>
  <c r="AH34" i="4"/>
  <c r="AL28" i="4"/>
  <c r="AL29" i="4"/>
  <c r="AL30" i="4"/>
  <c r="AL31" i="4"/>
  <c r="AL32" i="4"/>
  <c r="AL33" i="4"/>
  <c r="N22" i="2"/>
  <c r="AL24" i="4"/>
  <c r="AL25" i="4"/>
  <c r="AL26" i="4"/>
  <c r="AL27" i="4"/>
  <c r="AL34" i="4"/>
  <c r="AM28" i="4"/>
  <c r="AM29" i="4"/>
  <c r="AM30" i="4"/>
  <c r="AM31" i="4"/>
  <c r="AM32" i="4"/>
  <c r="AM33" i="4"/>
  <c r="O22" i="2"/>
  <c r="AM24" i="4"/>
  <c r="AM25" i="4"/>
  <c r="AM26" i="4"/>
  <c r="AM27" i="4"/>
  <c r="AM34" i="4"/>
  <c r="Z29" i="4"/>
  <c r="Z30" i="4"/>
  <c r="Z31" i="4"/>
  <c r="Z32" i="4"/>
  <c r="Z33" i="4"/>
  <c r="B22" i="2"/>
  <c r="Z24" i="4"/>
  <c r="Z25" i="4"/>
  <c r="Z26" i="4"/>
  <c r="Z27" i="4"/>
  <c r="Z34" i="4"/>
  <c r="AC29" i="4"/>
  <c r="AC30" i="4"/>
  <c r="AC31" i="4"/>
  <c r="AC32" i="4"/>
  <c r="AC33" i="4"/>
  <c r="E22" i="2"/>
  <c r="AC24" i="4"/>
  <c r="AC25" i="4"/>
  <c r="AC26" i="4"/>
  <c r="AC27" i="4"/>
  <c r="AC34" i="4"/>
  <c r="AE29" i="4"/>
  <c r="AE30" i="4"/>
  <c r="AE31" i="4"/>
  <c r="AE32" i="4"/>
  <c r="AE33" i="4"/>
  <c r="G22" i="2"/>
  <c r="AE24" i="4"/>
  <c r="AE25" i="4"/>
  <c r="AE26" i="4"/>
  <c r="AE27" i="4"/>
  <c r="AE34" i="4"/>
  <c r="AG29" i="4"/>
  <c r="AG30" i="4"/>
  <c r="AG31" i="4"/>
  <c r="AG32" i="4"/>
  <c r="AG33" i="4"/>
  <c r="I22" i="2"/>
  <c r="AG24" i="4"/>
  <c r="AG25" i="4"/>
  <c r="AG26" i="4"/>
  <c r="AG27" i="4"/>
  <c r="AG34" i="4"/>
  <c r="AI29" i="4"/>
  <c r="AI30" i="4"/>
  <c r="AI31" i="4"/>
  <c r="AI32" i="4"/>
  <c r="AI33" i="4"/>
  <c r="K22" i="2"/>
  <c r="AI24" i="4"/>
  <c r="AI25" i="4"/>
  <c r="AI26" i="4"/>
  <c r="AI27" i="4"/>
  <c r="AI34" i="4"/>
  <c r="AJ29" i="4"/>
  <c r="AJ30" i="4"/>
  <c r="AJ31" i="4"/>
  <c r="AJ32" i="4"/>
  <c r="AJ33" i="4"/>
  <c r="L22" i="2"/>
  <c r="AJ24" i="4"/>
  <c r="AJ25" i="4"/>
  <c r="AJ26" i="4"/>
  <c r="AJ27" i="4"/>
  <c r="AJ34" i="4"/>
  <c r="AK29" i="4"/>
  <c r="AK30" i="4"/>
  <c r="AK31" i="4"/>
  <c r="AK32" i="4"/>
  <c r="AK33" i="4"/>
  <c r="M22" i="2"/>
  <c r="AK24" i="4"/>
  <c r="AK25" i="4"/>
  <c r="AK26" i="4"/>
  <c r="AK27" i="4"/>
  <c r="AK34" i="4"/>
  <c r="AN29" i="4"/>
  <c r="AN30" i="4"/>
  <c r="AN31" i="4"/>
  <c r="AN32" i="4"/>
  <c r="AN33" i="4"/>
  <c r="P22" i="2"/>
  <c r="AN24" i="4"/>
  <c r="AN25" i="4"/>
  <c r="AN26" i="4"/>
  <c r="AN27" i="4"/>
  <c r="AN34" i="4"/>
  <c r="AO29" i="4"/>
  <c r="AO30" i="4"/>
  <c r="AO31" i="4"/>
  <c r="AO32" i="4"/>
  <c r="AO33" i="4"/>
  <c r="Q22" i="2"/>
  <c r="AO24" i="4"/>
  <c r="AO25" i="4"/>
  <c r="AO26" i="4"/>
  <c r="AO27" i="4"/>
  <c r="AO34" i="4"/>
  <c r="AP29" i="4"/>
  <c r="AP30" i="4"/>
  <c r="AP31" i="4"/>
  <c r="AP32" i="4"/>
  <c r="AP33" i="4"/>
  <c r="R22" i="2"/>
  <c r="AP24" i="4"/>
  <c r="AP25" i="4"/>
  <c r="AP26" i="4"/>
  <c r="AP27" i="4"/>
  <c r="AP34" i="4"/>
  <c r="AR34" i="4"/>
  <c r="E20" i="4"/>
  <c r="AA15" i="4"/>
  <c r="AA16" i="4"/>
  <c r="AA17" i="4"/>
  <c r="AA18" i="4"/>
  <c r="AA19" i="4"/>
  <c r="T7" i="2"/>
  <c r="C20" i="2"/>
  <c r="AA10" i="4"/>
  <c r="AA11" i="4"/>
  <c r="AA12" i="4"/>
  <c r="AA13" i="4"/>
  <c r="AA20" i="4"/>
  <c r="Z15" i="4"/>
  <c r="Z16" i="4"/>
  <c r="Z17" i="4"/>
  <c r="Z18" i="4"/>
  <c r="Z19" i="4"/>
  <c r="B20" i="2"/>
  <c r="Z10" i="4"/>
  <c r="Z11" i="4"/>
  <c r="Z12" i="4"/>
  <c r="Z13" i="4"/>
  <c r="Z20" i="4"/>
  <c r="AB15" i="4"/>
  <c r="AB16" i="4"/>
  <c r="AB17" i="4"/>
  <c r="AB18" i="4"/>
  <c r="AB19" i="4"/>
  <c r="D20" i="2"/>
  <c r="AB10" i="4"/>
  <c r="AB11" i="4"/>
  <c r="AB12" i="4"/>
  <c r="AB13" i="4"/>
  <c r="AB20" i="4"/>
  <c r="AC15" i="4"/>
  <c r="AC16" i="4"/>
  <c r="AC17" i="4"/>
  <c r="AC18" i="4"/>
  <c r="AC19" i="4"/>
  <c r="E20" i="2"/>
  <c r="AC10" i="4"/>
  <c r="AC11" i="4"/>
  <c r="AC12" i="4"/>
  <c r="AC13" i="4"/>
  <c r="AC20" i="4"/>
  <c r="AD15" i="4"/>
  <c r="AD16" i="4"/>
  <c r="AD17" i="4"/>
  <c r="AD18" i="4"/>
  <c r="AD19" i="4"/>
  <c r="F20" i="2"/>
  <c r="AD10" i="4"/>
  <c r="AD11" i="4"/>
  <c r="AD12" i="4"/>
  <c r="AD13" i="4"/>
  <c r="AD20" i="4"/>
  <c r="AE15" i="4"/>
  <c r="AE16" i="4"/>
  <c r="AE17" i="4"/>
  <c r="AE18" i="4"/>
  <c r="AE19" i="4"/>
  <c r="G20" i="2"/>
  <c r="AE10" i="4"/>
  <c r="AE11" i="4"/>
  <c r="AE12" i="4"/>
  <c r="AE13" i="4"/>
  <c r="AE20" i="4"/>
  <c r="AF15" i="4"/>
  <c r="AF16" i="4"/>
  <c r="AF17" i="4"/>
  <c r="AF18" i="4"/>
  <c r="AF19" i="4"/>
  <c r="H20" i="2"/>
  <c r="AF10" i="4"/>
  <c r="AF11" i="4"/>
  <c r="AF12" i="4"/>
  <c r="AF13" i="4"/>
  <c r="AF20" i="4"/>
  <c r="AG15" i="4"/>
  <c r="AG16" i="4"/>
  <c r="AG17" i="4"/>
  <c r="AG18" i="4"/>
  <c r="AG19" i="4"/>
  <c r="I20" i="2"/>
  <c r="AG10" i="4"/>
  <c r="AG11" i="4"/>
  <c r="AG12" i="4"/>
  <c r="AG13" i="4"/>
  <c r="AG20" i="4"/>
  <c r="AH15" i="4"/>
  <c r="AH16" i="4"/>
  <c r="AH17" i="4"/>
  <c r="AH18" i="4"/>
  <c r="AH19" i="4"/>
  <c r="J20" i="2"/>
  <c r="AH10" i="4"/>
  <c r="AH11" i="4"/>
  <c r="AH12" i="4"/>
  <c r="AH13" i="4"/>
  <c r="AH20" i="4"/>
  <c r="AI15" i="4"/>
  <c r="AI16" i="4"/>
  <c r="AI17" i="4"/>
  <c r="AI18" i="4"/>
  <c r="AI19" i="4"/>
  <c r="K20" i="2"/>
  <c r="AI10" i="4"/>
  <c r="AI11" i="4"/>
  <c r="AI12" i="4"/>
  <c r="AI13" i="4"/>
  <c r="AI20" i="4"/>
  <c r="AJ15" i="4"/>
  <c r="AJ16" i="4"/>
  <c r="AJ17" i="4"/>
  <c r="AJ18" i="4"/>
  <c r="AJ19" i="4"/>
  <c r="L20" i="2"/>
  <c r="AJ10" i="4"/>
  <c r="AJ11" i="4"/>
  <c r="AJ12" i="4"/>
  <c r="AJ13" i="4"/>
  <c r="AJ20" i="4"/>
  <c r="AK15" i="4"/>
  <c r="AK16" i="4"/>
  <c r="AK17" i="4"/>
  <c r="AK18" i="4"/>
  <c r="AK19" i="4"/>
  <c r="M20" i="2"/>
  <c r="AK10" i="4"/>
  <c r="AK11" i="4"/>
  <c r="AK12" i="4"/>
  <c r="AK13" i="4"/>
  <c r="AK20" i="4"/>
  <c r="AL15" i="4"/>
  <c r="AL16" i="4"/>
  <c r="AL17" i="4"/>
  <c r="AL18" i="4"/>
  <c r="AL19" i="4"/>
  <c r="N20" i="2"/>
  <c r="AL10" i="4"/>
  <c r="AL11" i="4"/>
  <c r="AL12" i="4"/>
  <c r="AL13" i="4"/>
  <c r="AL20" i="4"/>
  <c r="AM15" i="4"/>
  <c r="AM16" i="4"/>
  <c r="AM17" i="4"/>
  <c r="AM18" i="4"/>
  <c r="AM19" i="4"/>
  <c r="O20" i="2"/>
  <c r="AM10" i="4"/>
  <c r="AM11" i="4"/>
  <c r="AM12" i="4"/>
  <c r="AM13" i="4"/>
  <c r="AM20" i="4"/>
  <c r="AN15" i="4"/>
  <c r="AN16" i="4"/>
  <c r="AN17" i="4"/>
  <c r="AN18" i="4"/>
  <c r="AN19" i="4"/>
  <c r="P20" i="2"/>
  <c r="AN10" i="4"/>
  <c r="AN11" i="4"/>
  <c r="AN12" i="4"/>
  <c r="AN13" i="4"/>
  <c r="AN20" i="4"/>
  <c r="AO15" i="4"/>
  <c r="AO16" i="4"/>
  <c r="AO17" i="4"/>
  <c r="AO18" i="4"/>
  <c r="AO19" i="4"/>
  <c r="Q20" i="2"/>
  <c r="AO10" i="4"/>
  <c r="AO11" i="4"/>
  <c r="AO12" i="4"/>
  <c r="AO13" i="4"/>
  <c r="AO20" i="4"/>
  <c r="AP15" i="4"/>
  <c r="AP16" i="4"/>
  <c r="AP17" i="4"/>
  <c r="AP18" i="4"/>
  <c r="AP19" i="4"/>
  <c r="R20" i="2"/>
  <c r="AP10" i="4"/>
  <c r="AP11" i="4"/>
  <c r="AP12" i="4"/>
  <c r="AP13" i="4"/>
  <c r="AP20" i="4"/>
  <c r="AR20" i="4"/>
  <c r="E62" i="4"/>
  <c r="AA54" i="4"/>
  <c r="AA55" i="4"/>
  <c r="AA56" i="4"/>
  <c r="AA57" i="4"/>
  <c r="AA58" i="4"/>
  <c r="AA59" i="4"/>
  <c r="AA60" i="4"/>
  <c r="AA61" i="4"/>
  <c r="AA52" i="4"/>
  <c r="AA62" i="4"/>
  <c r="Z54" i="4"/>
  <c r="Z55" i="4"/>
  <c r="Z56" i="4"/>
  <c r="Z57" i="4"/>
  <c r="Z58" i="4"/>
  <c r="Z59" i="4"/>
  <c r="Z60" i="4"/>
  <c r="Z61" i="4"/>
  <c r="Z52" i="4"/>
  <c r="Z62" i="4"/>
  <c r="AB54" i="4"/>
  <c r="AB55" i="4"/>
  <c r="AB56" i="4"/>
  <c r="AB57" i="4"/>
  <c r="AB58" i="4"/>
  <c r="AB59" i="4"/>
  <c r="AB60" i="4"/>
  <c r="AB61" i="4"/>
  <c r="AB52" i="4"/>
  <c r="AB62" i="4"/>
  <c r="AC54" i="4"/>
  <c r="AC55" i="4"/>
  <c r="AC56" i="4"/>
  <c r="AC57" i="4"/>
  <c r="AC58" i="4"/>
  <c r="AC59" i="4"/>
  <c r="AC60" i="4"/>
  <c r="AC61" i="4"/>
  <c r="AC52" i="4"/>
  <c r="AC62" i="4"/>
  <c r="AD54" i="4"/>
  <c r="AD55" i="4"/>
  <c r="AD56" i="4"/>
  <c r="AD57" i="4"/>
  <c r="AD58" i="4"/>
  <c r="AD59" i="4"/>
  <c r="AD60" i="4"/>
  <c r="AD61" i="4"/>
  <c r="AD52" i="4"/>
  <c r="AD62" i="4"/>
  <c r="AE54" i="4"/>
  <c r="AE55" i="4"/>
  <c r="AE56" i="4"/>
  <c r="AE57" i="4"/>
  <c r="AE58" i="4"/>
  <c r="AE59" i="4"/>
  <c r="AE60" i="4"/>
  <c r="AE61" i="4"/>
  <c r="AE52" i="4"/>
  <c r="AE62" i="4"/>
  <c r="AF54" i="4"/>
  <c r="AF55" i="4"/>
  <c r="AF56" i="4"/>
  <c r="AF57" i="4"/>
  <c r="AF58" i="4"/>
  <c r="AF59" i="4"/>
  <c r="AF60" i="4"/>
  <c r="AF61" i="4"/>
  <c r="AF52" i="4"/>
  <c r="AF62" i="4"/>
  <c r="AG54" i="4"/>
  <c r="AG55" i="4"/>
  <c r="AG56" i="4"/>
  <c r="AG57" i="4"/>
  <c r="AG58" i="4"/>
  <c r="AG59" i="4"/>
  <c r="AG60" i="4"/>
  <c r="AG61" i="4"/>
  <c r="AG52" i="4"/>
  <c r="AG62" i="4"/>
  <c r="AH54" i="4"/>
  <c r="AH55" i="4"/>
  <c r="AH56" i="4"/>
  <c r="AH57" i="4"/>
  <c r="AH58" i="4"/>
  <c r="AH59" i="4"/>
  <c r="AH60" i="4"/>
  <c r="AH61" i="4"/>
  <c r="AH52" i="4"/>
  <c r="AH62" i="4"/>
  <c r="AI54" i="4"/>
  <c r="AI55" i="4"/>
  <c r="AI56" i="4"/>
  <c r="AI57" i="4"/>
  <c r="AI58" i="4"/>
  <c r="AI59" i="4"/>
  <c r="AI60" i="4"/>
  <c r="AI61" i="4"/>
  <c r="AI52" i="4"/>
  <c r="AI62" i="4"/>
  <c r="AJ54" i="4"/>
  <c r="AJ55" i="4"/>
  <c r="AJ56" i="4"/>
  <c r="AJ57" i="4"/>
  <c r="AJ58" i="4"/>
  <c r="AJ59" i="4"/>
  <c r="AJ60" i="4"/>
  <c r="AJ61" i="4"/>
  <c r="AJ52" i="4"/>
  <c r="AJ62" i="4"/>
  <c r="AK54" i="4"/>
  <c r="AK55" i="4"/>
  <c r="AK56" i="4"/>
  <c r="AK57" i="4"/>
  <c r="AK58" i="4"/>
  <c r="AK59" i="4"/>
  <c r="AK60" i="4"/>
  <c r="AK61" i="4"/>
  <c r="AK52" i="4"/>
  <c r="AK62" i="4"/>
  <c r="AL54" i="4"/>
  <c r="AL55" i="4"/>
  <c r="AL56" i="4"/>
  <c r="AL57" i="4"/>
  <c r="AL58" i="4"/>
  <c r="AL59" i="4"/>
  <c r="AL60" i="4"/>
  <c r="AL61" i="4"/>
  <c r="AL52" i="4"/>
  <c r="AL62" i="4"/>
  <c r="AM54" i="4"/>
  <c r="AM55" i="4"/>
  <c r="AM56" i="4"/>
  <c r="AM57" i="4"/>
  <c r="AM58" i="4"/>
  <c r="AM59" i="4"/>
  <c r="AM60" i="4"/>
  <c r="AM61" i="4"/>
  <c r="AM52" i="4"/>
  <c r="AM62" i="4"/>
  <c r="AN54" i="4"/>
  <c r="AN55" i="4"/>
  <c r="AN56" i="4"/>
  <c r="AN57" i="4"/>
  <c r="AN58" i="4"/>
  <c r="AN59" i="4"/>
  <c r="AN60" i="4"/>
  <c r="AN61" i="4"/>
  <c r="AN52" i="4"/>
  <c r="AN62" i="4"/>
  <c r="AO54" i="4"/>
  <c r="AO55" i="4"/>
  <c r="AO56" i="4"/>
  <c r="AO57" i="4"/>
  <c r="AO58" i="4"/>
  <c r="AO59" i="4"/>
  <c r="AO60" i="4"/>
  <c r="AO61" i="4"/>
  <c r="AO52" i="4"/>
  <c r="AO62" i="4"/>
  <c r="AP54" i="4"/>
  <c r="AP55" i="4"/>
  <c r="AP56" i="4"/>
  <c r="AP57" i="4"/>
  <c r="AP58" i="4"/>
  <c r="AP59" i="4"/>
  <c r="AP60" i="4"/>
  <c r="AP61" i="4"/>
  <c r="AP52" i="4"/>
  <c r="AP62" i="4"/>
  <c r="AR62" i="4"/>
  <c r="AA66" i="4"/>
  <c r="AA67" i="4"/>
  <c r="AA68" i="4"/>
  <c r="AA69" i="4"/>
  <c r="AA70" i="4"/>
  <c r="AA71" i="4"/>
  <c r="AA72" i="4"/>
  <c r="AA73" i="4"/>
  <c r="AA74" i="4"/>
  <c r="AA75" i="4"/>
  <c r="E76" i="4"/>
  <c r="AA76" i="4"/>
  <c r="B4" i="4"/>
  <c r="AA77" i="4"/>
  <c r="AB66" i="4"/>
  <c r="AB67" i="4"/>
  <c r="AB68" i="4"/>
  <c r="AB69" i="4"/>
  <c r="AB70" i="4"/>
  <c r="AB71" i="4"/>
  <c r="AB72" i="4"/>
  <c r="AB73" i="4"/>
  <c r="AB74" i="4"/>
  <c r="AB75" i="4"/>
  <c r="AB76" i="4"/>
  <c r="AB77" i="4"/>
  <c r="AC66" i="4"/>
  <c r="AC67" i="4"/>
  <c r="AC68" i="4"/>
  <c r="AC69" i="4"/>
  <c r="AC70" i="4"/>
  <c r="AC71" i="4"/>
  <c r="AC72" i="4"/>
  <c r="AC73" i="4"/>
  <c r="AC74" i="4"/>
  <c r="AC75" i="4"/>
  <c r="AC76" i="4"/>
  <c r="AC77" i="4"/>
  <c r="AD66" i="4"/>
  <c r="AD67" i="4"/>
  <c r="AD68" i="4"/>
  <c r="AD69" i="4"/>
  <c r="AD70" i="4"/>
  <c r="AD71" i="4"/>
  <c r="AD72" i="4"/>
  <c r="AD73" i="4"/>
  <c r="AD74" i="4"/>
  <c r="AD75" i="4"/>
  <c r="AD76" i="4"/>
  <c r="AD77" i="4"/>
  <c r="AE66" i="4"/>
  <c r="AE67" i="4"/>
  <c r="AE68" i="4"/>
  <c r="AE69" i="4"/>
  <c r="AE70" i="4"/>
  <c r="AE71" i="4"/>
  <c r="AE72" i="4"/>
  <c r="AE73" i="4"/>
  <c r="AE74" i="4"/>
  <c r="AE75" i="4"/>
  <c r="AE76" i="4"/>
  <c r="AE77" i="4"/>
  <c r="AF66" i="4"/>
  <c r="AF67" i="4"/>
  <c r="AF68" i="4"/>
  <c r="AF69" i="4"/>
  <c r="AF70" i="4"/>
  <c r="AF71" i="4"/>
  <c r="AF72" i="4"/>
  <c r="AF73" i="4"/>
  <c r="AF74" i="4"/>
  <c r="AF75" i="4"/>
  <c r="AF76" i="4"/>
  <c r="AF77" i="4"/>
  <c r="AG66" i="4"/>
  <c r="AG67" i="4"/>
  <c r="AG68" i="4"/>
  <c r="AG69" i="4"/>
  <c r="AG70" i="4"/>
  <c r="AG71" i="4"/>
  <c r="AG72" i="4"/>
  <c r="AG73" i="4"/>
  <c r="AG74" i="4"/>
  <c r="AG75" i="4"/>
  <c r="AG76" i="4"/>
  <c r="AG77" i="4"/>
  <c r="AH66" i="4"/>
  <c r="AH67" i="4"/>
  <c r="AH68" i="4"/>
  <c r="AH69" i="4"/>
  <c r="AH70" i="4"/>
  <c r="AH71" i="4"/>
  <c r="AH72" i="4"/>
  <c r="AH73" i="4"/>
  <c r="AH74" i="4"/>
  <c r="AH75" i="4"/>
  <c r="AH76" i="4"/>
  <c r="AH77" i="4"/>
  <c r="AI66" i="4"/>
  <c r="AI67" i="4"/>
  <c r="AI68" i="4"/>
  <c r="AI69" i="4"/>
  <c r="AI70" i="4"/>
  <c r="AI71" i="4"/>
  <c r="AI72" i="4"/>
  <c r="AI73" i="4"/>
  <c r="AI74" i="4"/>
  <c r="AI75" i="4"/>
  <c r="AI76" i="4"/>
  <c r="AI77" i="4"/>
  <c r="AJ66" i="4"/>
  <c r="AJ67" i="4"/>
  <c r="AJ68" i="4"/>
  <c r="AJ69" i="4"/>
  <c r="AJ70" i="4"/>
  <c r="AJ71" i="4"/>
  <c r="AJ72" i="4"/>
  <c r="AJ73" i="4"/>
  <c r="AJ74" i="4"/>
  <c r="AJ75" i="4"/>
  <c r="AJ76" i="4"/>
  <c r="AJ77" i="4"/>
  <c r="AK66" i="4"/>
  <c r="AK67" i="4"/>
  <c r="AK68" i="4"/>
  <c r="AK69" i="4"/>
  <c r="AK70" i="4"/>
  <c r="AK71" i="4"/>
  <c r="AK72" i="4"/>
  <c r="AK73" i="4"/>
  <c r="AK74" i="4"/>
  <c r="AK75" i="4"/>
  <c r="AK76" i="4"/>
  <c r="AK77" i="4"/>
  <c r="AL66" i="4"/>
  <c r="AL67" i="4"/>
  <c r="AL68" i="4"/>
  <c r="AL69" i="4"/>
  <c r="AL70" i="4"/>
  <c r="AL71" i="4"/>
  <c r="AL72" i="4"/>
  <c r="AL73" i="4"/>
  <c r="AL74" i="4"/>
  <c r="AL75" i="4"/>
  <c r="AL76" i="4"/>
  <c r="AL77" i="4"/>
  <c r="AM66" i="4"/>
  <c r="AM67" i="4"/>
  <c r="AM68" i="4"/>
  <c r="AM69" i="4"/>
  <c r="AM70" i="4"/>
  <c r="AM71" i="4"/>
  <c r="AM72" i="4"/>
  <c r="AM73" i="4"/>
  <c r="AM74" i="4"/>
  <c r="AM75" i="4"/>
  <c r="AM76" i="4"/>
  <c r="AM77" i="4"/>
  <c r="AN66" i="4"/>
  <c r="AN67" i="4"/>
  <c r="AN68" i="4"/>
  <c r="AN69" i="4"/>
  <c r="AN70" i="4"/>
  <c r="AN71" i="4"/>
  <c r="AN72" i="4"/>
  <c r="AN73" i="4"/>
  <c r="AN74" i="4"/>
  <c r="AN75" i="4"/>
  <c r="AN76" i="4"/>
  <c r="AN77" i="4"/>
  <c r="AO66" i="4"/>
  <c r="AO67" i="4"/>
  <c r="AO68" i="4"/>
  <c r="AO69" i="4"/>
  <c r="AO70" i="4"/>
  <c r="AO71" i="4"/>
  <c r="AO72" i="4"/>
  <c r="AO73" i="4"/>
  <c r="AO74" i="4"/>
  <c r="AO75" i="4"/>
  <c r="AO76" i="4"/>
  <c r="AO77" i="4"/>
  <c r="AP66" i="4"/>
  <c r="AP67" i="4"/>
  <c r="AP68" i="4"/>
  <c r="AP69" i="4"/>
  <c r="AP70" i="4"/>
  <c r="AP71" i="4"/>
  <c r="AP72" i="4"/>
  <c r="AP73" i="4"/>
  <c r="AP74" i="4"/>
  <c r="AP75" i="4"/>
  <c r="AP76" i="4"/>
  <c r="AP77" i="4"/>
  <c r="AA63" i="4"/>
  <c r="AB63" i="4"/>
  <c r="AC63" i="4"/>
  <c r="AD63" i="4"/>
  <c r="AE63" i="4"/>
  <c r="AF63" i="4"/>
  <c r="AG63" i="4"/>
  <c r="AH63" i="4"/>
  <c r="AI63" i="4"/>
  <c r="AJ63" i="4"/>
  <c r="AK63" i="4"/>
  <c r="AL63" i="4"/>
  <c r="AM63" i="4"/>
  <c r="AN63" i="4"/>
  <c r="AO63" i="4"/>
  <c r="AP63" i="4"/>
  <c r="AA49" i="4"/>
  <c r="AB49" i="4"/>
  <c r="AC49" i="4"/>
  <c r="AD49" i="4"/>
  <c r="AE49" i="4"/>
  <c r="AF49" i="4"/>
  <c r="AG49" i="4"/>
  <c r="AH49" i="4"/>
  <c r="AI49" i="4"/>
  <c r="AJ49" i="4"/>
  <c r="AK49" i="4"/>
  <c r="AL49" i="4"/>
  <c r="AM49" i="4"/>
  <c r="AN49" i="4"/>
  <c r="AO49" i="4"/>
  <c r="AP49" i="4"/>
  <c r="AA35" i="4"/>
  <c r="AB35" i="4"/>
  <c r="AC35" i="4"/>
  <c r="AD35" i="4"/>
  <c r="AE35" i="4"/>
  <c r="AF35" i="4"/>
  <c r="AG35" i="4"/>
  <c r="AH35" i="4"/>
  <c r="AI35" i="4"/>
  <c r="AJ35" i="4"/>
  <c r="AK35" i="4"/>
  <c r="AL35" i="4"/>
  <c r="AM35" i="4"/>
  <c r="AN35" i="4"/>
  <c r="AO35" i="4"/>
  <c r="AP35" i="4"/>
  <c r="AA21" i="4"/>
  <c r="AB21" i="4"/>
  <c r="AC21" i="4"/>
  <c r="AD21" i="4"/>
  <c r="AE21" i="4"/>
  <c r="AF21" i="4"/>
  <c r="AG21" i="4"/>
  <c r="AH21" i="4"/>
  <c r="AI21" i="4"/>
  <c r="AJ21" i="4"/>
  <c r="AK21" i="4"/>
  <c r="AL21" i="4"/>
  <c r="AM21" i="4"/>
  <c r="AN21" i="4"/>
  <c r="AO21" i="4"/>
  <c r="AP21" i="4"/>
  <c r="Z66" i="4"/>
  <c r="Z67" i="4"/>
  <c r="Z68" i="4"/>
  <c r="Z69" i="4"/>
  <c r="Z70" i="4"/>
  <c r="Z71" i="4"/>
  <c r="Z72" i="4"/>
  <c r="Z73" i="4"/>
  <c r="Z74" i="4"/>
  <c r="Z75" i="4"/>
  <c r="Z76" i="4"/>
  <c r="Z77" i="4"/>
  <c r="AR77" i="4"/>
  <c r="Z63" i="4"/>
  <c r="AR63" i="4"/>
  <c r="Z21" i="4"/>
  <c r="AR21" i="4"/>
  <c r="Z35" i="4"/>
  <c r="AR35" i="4"/>
  <c r="Z49" i="4"/>
  <c r="AR49" i="4"/>
  <c r="Z28" i="4"/>
  <c r="AC28" i="4"/>
  <c r="AE28" i="4"/>
  <c r="AG28" i="4"/>
  <c r="AI28" i="4"/>
  <c r="AJ28" i="4"/>
  <c r="AK28" i="4"/>
  <c r="AN28" i="4"/>
  <c r="AO28" i="4"/>
  <c r="AP28" i="4"/>
  <c r="Z14" i="4"/>
  <c r="AA14" i="4"/>
  <c r="AB14" i="4"/>
  <c r="AC14" i="4"/>
  <c r="AD14" i="4"/>
  <c r="AE14" i="4"/>
  <c r="AF14" i="4"/>
  <c r="AG14" i="4"/>
  <c r="AH14" i="4"/>
  <c r="AI14" i="4"/>
  <c r="AJ14" i="4"/>
  <c r="AK14" i="4"/>
  <c r="AL14" i="4"/>
  <c r="AM14" i="4"/>
  <c r="AN14" i="4"/>
  <c r="AO14" i="4"/>
  <c r="AP14" i="4"/>
  <c r="D5" i="12"/>
  <c r="D4" i="12"/>
  <c r="D3" i="12"/>
  <c r="W10" i="4"/>
  <c r="W11" i="4"/>
  <c r="W12" i="4"/>
  <c r="W13" i="4"/>
  <c r="W14" i="4"/>
  <c r="W15" i="4"/>
  <c r="W16" i="4"/>
  <c r="W17" i="4"/>
  <c r="W18" i="4"/>
  <c r="W19" i="4"/>
  <c r="W23" i="4"/>
  <c r="W24" i="4"/>
  <c r="W25" i="4"/>
  <c r="W26" i="4"/>
  <c r="W27" i="4"/>
  <c r="W28" i="4"/>
  <c r="W29" i="4"/>
  <c r="W30" i="4"/>
  <c r="W31" i="4"/>
  <c r="W32" i="4"/>
  <c r="W33" i="4"/>
  <c r="W37" i="4"/>
  <c r="W38" i="4"/>
  <c r="W39" i="4"/>
  <c r="W40" i="4"/>
  <c r="W41" i="4"/>
  <c r="W42" i="4"/>
  <c r="W43" i="4"/>
  <c r="W44" i="4"/>
  <c r="W45" i="4"/>
  <c r="W46" i="4"/>
  <c r="W47" i="4"/>
  <c r="W51" i="4"/>
  <c r="W52" i="4"/>
  <c r="W53" i="4"/>
  <c r="W54" i="4"/>
  <c r="W55" i="4"/>
  <c r="W56" i="4"/>
  <c r="W57" i="4"/>
  <c r="W58" i="4"/>
  <c r="W59" i="4"/>
  <c r="W60" i="4"/>
  <c r="W61" i="4"/>
  <c r="W65" i="4"/>
  <c r="W66" i="4"/>
  <c r="W67" i="4"/>
  <c r="W68" i="4"/>
  <c r="W69" i="4"/>
  <c r="W70" i="4"/>
  <c r="W71" i="4"/>
  <c r="W72" i="4"/>
  <c r="W73" i="4"/>
  <c r="W74" i="4"/>
  <c r="W75" i="4"/>
  <c r="W9" i="4"/>
  <c r="AC41" i="4"/>
  <c r="AD41" i="4"/>
  <c r="C26" i="2"/>
  <c r="AB53" i="4"/>
  <c r="AG53" i="4"/>
  <c r="AA53" i="4"/>
  <c r="Z53" i="4"/>
  <c r="AC53" i="4"/>
  <c r="AD53" i="4"/>
  <c r="AE53" i="4"/>
  <c r="AF53" i="4"/>
  <c r="AH53" i="4"/>
  <c r="AI53" i="4"/>
  <c r="AJ53" i="4"/>
  <c r="AX72" i="4"/>
  <c r="AU73" i="4"/>
  <c r="AZ73" i="4"/>
  <c r="AV75" i="4"/>
  <c r="BJ14" i="4"/>
  <c r="B26" i="2"/>
  <c r="C17" i="1"/>
  <c r="C16" i="1"/>
  <c r="C4" i="1"/>
  <c r="C18" i="1"/>
  <c r="B4" i="10"/>
  <c r="C4" i="10"/>
  <c r="D4" i="10"/>
  <c r="E4" i="10"/>
  <c r="F4" i="10"/>
  <c r="G4" i="10"/>
  <c r="H4" i="10"/>
  <c r="I4" i="10"/>
  <c r="J4" i="10"/>
  <c r="K4" i="10"/>
  <c r="L4" i="10"/>
  <c r="M4" i="10"/>
  <c r="N4" i="10"/>
  <c r="O4" i="10"/>
  <c r="P4" i="10"/>
  <c r="AK41" i="4"/>
  <c r="AK53" i="4"/>
  <c r="BE68" i="4"/>
  <c r="BE69" i="4"/>
  <c r="AL41" i="4"/>
  <c r="AL53" i="4"/>
  <c r="BF66" i="4"/>
  <c r="BF68" i="4"/>
  <c r="AM41" i="4"/>
  <c r="AM53" i="4"/>
  <c r="BG66" i="4"/>
  <c r="BG67" i="4"/>
  <c r="BG69" i="4"/>
  <c r="AN41" i="4"/>
  <c r="AN53" i="4"/>
  <c r="BH66" i="4"/>
  <c r="BH67" i="4"/>
  <c r="BH68" i="4"/>
  <c r="BH69" i="4"/>
  <c r="G5" i="8"/>
  <c r="G4" i="8"/>
  <c r="G7" i="10"/>
  <c r="B4" i="8"/>
  <c r="B5" i="8"/>
  <c r="C4" i="8"/>
  <c r="C5" i="8"/>
  <c r="D4" i="8"/>
  <c r="D5" i="8"/>
  <c r="D7" i="10"/>
  <c r="E4" i="8"/>
  <c r="E5" i="8"/>
  <c r="E7" i="10"/>
  <c r="F4" i="8"/>
  <c r="F5" i="8"/>
  <c r="H4" i="8"/>
  <c r="H5" i="8"/>
  <c r="H7" i="10"/>
  <c r="I4" i="8"/>
  <c r="I5" i="8"/>
  <c r="J4" i="8"/>
  <c r="J5" i="8"/>
  <c r="K4" i="8"/>
  <c r="K5" i="8"/>
  <c r="L4" i="8"/>
  <c r="L5" i="8"/>
  <c r="M4" i="8"/>
  <c r="M5" i="8"/>
  <c r="N4" i="8"/>
  <c r="N5" i="8"/>
  <c r="N7" i="10"/>
  <c r="O4" i="8"/>
  <c r="O5" i="8"/>
  <c r="P4" i="8"/>
  <c r="P5" i="8"/>
  <c r="P7" i="10"/>
  <c r="C4" i="9"/>
  <c r="C5" i="9"/>
  <c r="C8" i="10"/>
  <c r="Q8" i="10"/>
  <c r="B4" i="7"/>
  <c r="B5" i="7"/>
  <c r="C4" i="7"/>
  <c r="C5" i="7"/>
  <c r="D4" i="7"/>
  <c r="D5" i="7"/>
  <c r="E4" i="7"/>
  <c r="E5" i="7"/>
  <c r="E6" i="10"/>
  <c r="F4" i="7"/>
  <c r="F5" i="7"/>
  <c r="G5" i="7"/>
  <c r="G4" i="7"/>
  <c r="G6" i="10"/>
  <c r="H4" i="7"/>
  <c r="H5" i="7"/>
  <c r="I4" i="7"/>
  <c r="I5" i="7"/>
  <c r="J4" i="7"/>
  <c r="J5" i="7"/>
  <c r="J6" i="10"/>
  <c r="K4" i="7"/>
  <c r="K5" i="7"/>
  <c r="L4" i="7"/>
  <c r="L5" i="7"/>
  <c r="M4" i="7"/>
  <c r="M5" i="7"/>
  <c r="M6" i="10"/>
  <c r="N4" i="7"/>
  <c r="N5" i="7"/>
  <c r="O4" i="7"/>
  <c r="O5" i="7"/>
  <c r="P4" i="7"/>
  <c r="P5" i="7"/>
  <c r="AO53" i="4"/>
  <c r="BI66" i="4"/>
  <c r="BI68" i="4"/>
  <c r="BI69" i="4"/>
  <c r="AP41" i="4"/>
  <c r="AP53" i="4"/>
  <c r="BJ68" i="4"/>
  <c r="BJ69" i="4"/>
  <c r="B4" i="6"/>
  <c r="B25" i="6"/>
  <c r="B5" i="10"/>
  <c r="M5" i="10"/>
  <c r="M4" i="6"/>
  <c r="N63" i="4"/>
  <c r="F63" i="4"/>
  <c r="G63" i="4"/>
  <c r="H63" i="4"/>
  <c r="I63" i="4"/>
  <c r="C7" i="4"/>
  <c r="BC52" i="4"/>
  <c r="C15" i="1"/>
  <c r="C14" i="1"/>
  <c r="C13" i="1"/>
  <c r="C12" i="1"/>
  <c r="C11" i="1"/>
  <c r="C10" i="1"/>
  <c r="C9" i="1"/>
  <c r="C8" i="1"/>
  <c r="C7" i="1"/>
  <c r="C6" i="1"/>
  <c r="C5" i="1"/>
  <c r="E7" i="4"/>
  <c r="I4" i="1"/>
  <c r="Y67" i="4"/>
  <c r="E67" i="4"/>
  <c r="Y68" i="4"/>
  <c r="E68" i="4"/>
  <c r="Y69" i="4"/>
  <c r="E69" i="4"/>
  <c r="E70" i="4"/>
  <c r="E71" i="4"/>
  <c r="E72" i="4"/>
  <c r="E73" i="4"/>
  <c r="E74" i="4"/>
  <c r="E75" i="4"/>
  <c r="Y66" i="4"/>
  <c r="E66" i="4"/>
  <c r="E53" i="4"/>
  <c r="E54" i="4"/>
  <c r="E55" i="4"/>
  <c r="E56" i="4"/>
  <c r="E57" i="4"/>
  <c r="E58" i="4"/>
  <c r="E59" i="4"/>
  <c r="E60" i="4"/>
  <c r="E61" i="4"/>
  <c r="Y52" i="4"/>
  <c r="E52" i="4"/>
  <c r="Y39" i="4"/>
  <c r="E39" i="4"/>
  <c r="Y40" i="4"/>
  <c r="E40" i="4"/>
  <c r="E41" i="4"/>
  <c r="E42" i="4"/>
  <c r="E43" i="4"/>
  <c r="E44" i="4"/>
  <c r="E45" i="4"/>
  <c r="E46" i="4"/>
  <c r="E47" i="4"/>
  <c r="Y38" i="4"/>
  <c r="E38" i="4"/>
  <c r="Y25" i="4"/>
  <c r="E25" i="4"/>
  <c r="Y26" i="4"/>
  <c r="E26" i="4"/>
  <c r="Y27" i="4"/>
  <c r="E27" i="4"/>
  <c r="E28" i="4"/>
  <c r="E29" i="4"/>
  <c r="E30" i="4"/>
  <c r="E31" i="4"/>
  <c r="E32" i="4"/>
  <c r="E33" i="4"/>
  <c r="Y24" i="4"/>
  <c r="E24" i="4"/>
  <c r="Y11" i="4"/>
  <c r="E11" i="4"/>
  <c r="Y12" i="4"/>
  <c r="E12" i="4"/>
  <c r="Y13" i="4"/>
  <c r="E13" i="4"/>
  <c r="E14" i="4"/>
  <c r="E15" i="4"/>
  <c r="E16" i="4"/>
  <c r="E17" i="4"/>
  <c r="E18" i="4"/>
  <c r="E19" i="4"/>
  <c r="Y10" i="4"/>
  <c r="E10" i="4"/>
  <c r="G4" i="1"/>
  <c r="Q4" i="7"/>
  <c r="R4" i="7"/>
  <c r="Q5" i="7"/>
  <c r="R5" i="7"/>
  <c r="Q4" i="8"/>
  <c r="R4" i="8"/>
  <c r="Q5" i="8"/>
  <c r="R5" i="8"/>
  <c r="C5" i="10"/>
  <c r="C4" i="6"/>
  <c r="C17" i="6"/>
  <c r="BB30" i="4"/>
  <c r="BE31" i="4"/>
  <c r="BE17" i="4"/>
  <c r="BF30" i="4"/>
  <c r="BF46" i="4"/>
  <c r="BF17" i="4"/>
  <c r="BG30" i="4"/>
  <c r="BG42" i="4"/>
  <c r="BG46" i="4"/>
  <c r="BG17" i="4"/>
  <c r="BH30" i="4"/>
  <c r="BH42" i="4"/>
  <c r="BH46" i="4"/>
  <c r="BH17" i="4"/>
  <c r="BI30" i="4"/>
  <c r="BI42" i="4"/>
  <c r="BI46" i="4"/>
  <c r="BI17" i="4"/>
  <c r="BJ30" i="4"/>
  <c r="BJ42" i="4"/>
  <c r="BJ46" i="4"/>
  <c r="BJ17" i="4"/>
  <c r="D4" i="6"/>
  <c r="D5" i="10"/>
  <c r="E4" i="6"/>
  <c r="E5" i="10"/>
  <c r="F4" i="6"/>
  <c r="F5" i="10"/>
  <c r="G4" i="6"/>
  <c r="G25" i="6"/>
  <c r="G5" i="10"/>
  <c r="H4" i="6"/>
  <c r="H5" i="10"/>
  <c r="I4" i="6"/>
  <c r="I5" i="10"/>
  <c r="J4" i="6"/>
  <c r="J5" i="10"/>
  <c r="K4" i="6"/>
  <c r="K25" i="6"/>
  <c r="K5" i="10"/>
  <c r="L4" i="6"/>
  <c r="L5" i="10"/>
  <c r="N4" i="6"/>
  <c r="N5" i="10"/>
  <c r="O4" i="6"/>
  <c r="O5" i="10"/>
  <c r="P4" i="6"/>
  <c r="P25" i="6"/>
  <c r="P5" i="10"/>
  <c r="D4" i="3"/>
  <c r="D3" i="4"/>
  <c r="AN36" i="4"/>
  <c r="P28" i="6"/>
  <c r="D4" i="9"/>
  <c r="D5" i="9"/>
  <c r="E4" i="9"/>
  <c r="E5" i="9"/>
  <c r="F4" i="9"/>
  <c r="F5" i="9"/>
  <c r="G4" i="9"/>
  <c r="G5" i="9"/>
  <c r="H4" i="9"/>
  <c r="H5" i="9"/>
  <c r="I4" i="9"/>
  <c r="I5" i="9"/>
  <c r="J5" i="9"/>
  <c r="J4" i="9"/>
  <c r="K5" i="9"/>
  <c r="K4" i="9"/>
  <c r="L4" i="9"/>
  <c r="L5" i="9"/>
  <c r="M4" i="9"/>
  <c r="M5" i="9"/>
  <c r="N4" i="9"/>
  <c r="N5" i="9"/>
  <c r="O4" i="9"/>
  <c r="O5" i="9"/>
  <c r="P4" i="9"/>
  <c r="P5" i="9"/>
  <c r="Q4" i="6"/>
  <c r="Q25" i="6"/>
  <c r="R4" i="6"/>
  <c r="C25" i="6"/>
  <c r="M25" i="6"/>
  <c r="AW41" i="4"/>
  <c r="BF42" i="4"/>
  <c r="BE66" i="4"/>
  <c r="BJ66" i="4"/>
  <c r="BE67" i="4"/>
  <c r="BF67" i="4"/>
  <c r="BI67" i="4"/>
  <c r="BJ67" i="4"/>
  <c r="BG68" i="4"/>
  <c r="BF69" i="4"/>
  <c r="AU70" i="4"/>
  <c r="BI71" i="4"/>
  <c r="BG73" i="4"/>
  <c r="BH74" i="4"/>
  <c r="BI75" i="4"/>
  <c r="AY28" i="4"/>
  <c r="BG28" i="4"/>
  <c r="AW29" i="4"/>
  <c r="AV14" i="4"/>
  <c r="BB14" i="4"/>
  <c r="BH14" i="4"/>
  <c r="BD15" i="4"/>
  <c r="BC17" i="4"/>
  <c r="AZ18" i="4"/>
  <c r="AU19" i="4"/>
  <c r="AT14" i="4"/>
  <c r="C3" i="6"/>
  <c r="C16" i="6"/>
  <c r="D3" i="6"/>
  <c r="E3" i="6"/>
  <c r="E24" i="6"/>
  <c r="F3" i="6"/>
  <c r="G3" i="6"/>
  <c r="G24" i="6"/>
  <c r="H3" i="6"/>
  <c r="H24" i="6"/>
  <c r="I3" i="6"/>
  <c r="I24" i="6"/>
  <c r="J3" i="6"/>
  <c r="K3" i="6"/>
  <c r="K24" i="6"/>
  <c r="L3" i="6"/>
  <c r="M3" i="6"/>
  <c r="M24" i="6"/>
  <c r="N3" i="6"/>
  <c r="O3" i="6"/>
  <c r="O24" i="6"/>
  <c r="P3" i="6"/>
  <c r="Q3" i="6"/>
  <c r="Q24" i="6"/>
  <c r="R3" i="6"/>
  <c r="B3" i="6"/>
  <c r="B24" i="6"/>
  <c r="E16" i="6"/>
  <c r="G16" i="6"/>
  <c r="I16" i="6"/>
  <c r="K16" i="6"/>
  <c r="O16" i="6"/>
  <c r="Q16" i="6"/>
  <c r="G17" i="6"/>
  <c r="K17" i="6"/>
  <c r="M17" i="6"/>
  <c r="O17" i="6"/>
  <c r="P17" i="6"/>
  <c r="Q17" i="6"/>
  <c r="B17" i="6"/>
  <c r="B16" i="6"/>
  <c r="F24" i="2"/>
  <c r="G24" i="2"/>
  <c r="H24" i="2"/>
  <c r="I24" i="2"/>
  <c r="J24" i="2"/>
  <c r="K24" i="2"/>
  <c r="L24" i="2"/>
  <c r="M24" i="2"/>
  <c r="N24" i="2"/>
  <c r="O24" i="2"/>
  <c r="P24" i="2"/>
  <c r="Q24" i="2"/>
  <c r="R24" i="2"/>
  <c r="C24" i="2"/>
  <c r="D24" i="2"/>
  <c r="E24" i="2"/>
  <c r="B4" i="9"/>
  <c r="B5" i="9"/>
  <c r="AT23" i="4"/>
  <c r="AU23" i="4"/>
  <c r="AV23" i="4"/>
  <c r="AW23" i="4"/>
  <c r="AX23" i="4"/>
  <c r="AY23" i="4"/>
  <c r="AZ23" i="4"/>
  <c r="BA23" i="4"/>
  <c r="BB23" i="4"/>
  <c r="BC23" i="4"/>
  <c r="BD23" i="4"/>
  <c r="BE23" i="4"/>
  <c r="BF23" i="4"/>
  <c r="BG23" i="4"/>
  <c r="BH23" i="4"/>
  <c r="BI23" i="4"/>
  <c r="BJ23" i="4"/>
  <c r="AT37" i="4"/>
  <c r="AU37" i="4"/>
  <c r="AV37" i="4"/>
  <c r="AW37" i="4"/>
  <c r="AX37" i="4"/>
  <c r="AY37" i="4"/>
  <c r="AZ37" i="4"/>
  <c r="BA37" i="4"/>
  <c r="BB37" i="4"/>
  <c r="BC37" i="4"/>
  <c r="BD37" i="4"/>
  <c r="BE37" i="4"/>
  <c r="BF37" i="4"/>
  <c r="BG37" i="4"/>
  <c r="BH37" i="4"/>
  <c r="BI37" i="4"/>
  <c r="BJ37" i="4"/>
  <c r="AT51" i="4"/>
  <c r="AU51" i="4"/>
  <c r="AV51" i="4"/>
  <c r="AW51" i="4"/>
  <c r="AX51" i="4"/>
  <c r="AY51" i="4"/>
  <c r="AZ51" i="4"/>
  <c r="BA51" i="4"/>
  <c r="BB51" i="4"/>
  <c r="BC51" i="4"/>
  <c r="BD51" i="4"/>
  <c r="BE51" i="4"/>
  <c r="BF51" i="4"/>
  <c r="BG51" i="4"/>
  <c r="BH51" i="4"/>
  <c r="BI51" i="4"/>
  <c r="BJ51" i="4"/>
  <c r="AT65" i="4"/>
  <c r="AU65" i="4"/>
  <c r="AV65" i="4"/>
  <c r="AW65" i="4"/>
  <c r="AX65" i="4"/>
  <c r="AY65" i="4"/>
  <c r="AZ65" i="4"/>
  <c r="BA65" i="4"/>
  <c r="BB65" i="4"/>
  <c r="BC65" i="4"/>
  <c r="BD65" i="4"/>
  <c r="BE65" i="4"/>
  <c r="BF65" i="4"/>
  <c r="BG65" i="4"/>
  <c r="BH65" i="4"/>
  <c r="BI65" i="4"/>
  <c r="BJ65" i="4"/>
  <c r="AU7" i="4"/>
  <c r="AV7" i="4"/>
  <c r="AW7" i="4"/>
  <c r="AX7" i="4"/>
  <c r="AY7" i="4"/>
  <c r="AZ7" i="4"/>
  <c r="BA7" i="4"/>
  <c r="BB7" i="4"/>
  <c r="BC7" i="4"/>
  <c r="BD7" i="4"/>
  <c r="BE7" i="4"/>
  <c r="BF7" i="4"/>
  <c r="BG7" i="4"/>
  <c r="BH7" i="4"/>
  <c r="BI7" i="4"/>
  <c r="BJ7" i="4"/>
  <c r="AT7" i="4"/>
  <c r="BJ6" i="4"/>
  <c r="BI6" i="4"/>
  <c r="AU6" i="4"/>
  <c r="AV6" i="4"/>
  <c r="AW6" i="4"/>
  <c r="AX6" i="4"/>
  <c r="AY6" i="4"/>
  <c r="AZ6" i="4"/>
  <c r="BA6" i="4"/>
  <c r="BB6" i="4"/>
  <c r="BC6" i="4"/>
  <c r="BD6" i="4"/>
  <c r="BE6" i="4"/>
  <c r="BF6" i="4"/>
  <c r="BG6" i="4"/>
  <c r="BH6" i="4"/>
  <c r="AT6" i="4"/>
  <c r="Y14" i="4"/>
  <c r="Y15" i="4"/>
  <c r="Y16" i="4"/>
  <c r="Y17" i="4"/>
  <c r="Y18" i="4"/>
  <c r="Y19" i="4"/>
  <c r="Y23" i="4"/>
  <c r="Y28" i="4"/>
  <c r="Y29" i="4"/>
  <c r="Y30" i="4"/>
  <c r="Y31" i="4"/>
  <c r="Y32" i="4"/>
  <c r="Y33" i="4"/>
  <c r="Y37" i="4"/>
  <c r="Y41" i="4"/>
  <c r="Y42" i="4"/>
  <c r="Y43" i="4"/>
  <c r="Y44" i="4"/>
  <c r="Y45" i="4"/>
  <c r="Y46" i="4"/>
  <c r="Y47" i="4"/>
  <c r="Y51" i="4"/>
  <c r="Y53" i="4"/>
  <c r="Y54" i="4"/>
  <c r="Y55" i="4"/>
  <c r="Y56" i="4"/>
  <c r="Y57" i="4"/>
  <c r="Y58" i="4"/>
  <c r="Y59" i="4"/>
  <c r="Y60" i="4"/>
  <c r="Y61" i="4"/>
  <c r="Y65" i="4"/>
  <c r="Y70" i="4"/>
  <c r="Y71" i="4"/>
  <c r="Y72" i="4"/>
  <c r="Y73" i="4"/>
  <c r="Y74" i="4"/>
  <c r="Y75" i="4"/>
  <c r="D26" i="2"/>
  <c r="E26" i="2"/>
  <c r="F26" i="2"/>
  <c r="H26" i="2"/>
  <c r="I26" i="2"/>
  <c r="J26" i="2"/>
  <c r="L26" i="2"/>
  <c r="M26" i="2"/>
  <c r="N26" i="2"/>
  <c r="P26" i="2"/>
  <c r="Q26" i="2"/>
  <c r="R26" i="2"/>
  <c r="T15" i="2"/>
  <c r="T17" i="2"/>
  <c r="T9" i="2"/>
  <c r="R5" i="10"/>
  <c r="Q4" i="10"/>
  <c r="R4" i="10"/>
  <c r="Y9" i="4"/>
  <c r="AA7" i="4"/>
  <c r="AB7" i="4"/>
  <c r="AC7" i="4"/>
  <c r="AD7" i="4"/>
  <c r="AE7" i="4"/>
  <c r="AF7" i="4"/>
  <c r="AG7" i="4"/>
  <c r="AH7" i="4"/>
  <c r="AI7" i="4"/>
  <c r="AJ7" i="4"/>
  <c r="AK7" i="4"/>
  <c r="AL7" i="4"/>
  <c r="AM7" i="4"/>
  <c r="AN7" i="4"/>
  <c r="AO7" i="4"/>
  <c r="AP7" i="4"/>
  <c r="Z7" i="4"/>
  <c r="F7" i="4"/>
  <c r="M7" i="4"/>
  <c r="N7" i="4"/>
  <c r="O7" i="4"/>
  <c r="P7" i="4"/>
  <c r="Q7" i="4"/>
  <c r="R7" i="4"/>
  <c r="S7" i="4"/>
  <c r="T7" i="4"/>
  <c r="U7" i="4"/>
  <c r="V7" i="4"/>
  <c r="G7" i="4"/>
  <c r="H7" i="4"/>
  <c r="I7" i="4"/>
  <c r="J7" i="4"/>
  <c r="K7" i="4"/>
  <c r="L7" i="4"/>
  <c r="AP6" i="4"/>
  <c r="AA6" i="4"/>
  <c r="AB6" i="4"/>
  <c r="AC6" i="4"/>
  <c r="AD6" i="4"/>
  <c r="AE6" i="4"/>
  <c r="AF6" i="4"/>
  <c r="AG6" i="4"/>
  <c r="AH6" i="4"/>
  <c r="AI6" i="4"/>
  <c r="AJ6" i="4"/>
  <c r="AK6" i="4"/>
  <c r="AL6" i="4"/>
  <c r="AM6" i="4"/>
  <c r="AN6" i="4"/>
  <c r="AO6" i="4"/>
  <c r="Z6" i="4"/>
  <c r="D2" i="12"/>
  <c r="T5" i="2"/>
  <c r="G6" i="4"/>
  <c r="H6" i="4"/>
  <c r="I6" i="4"/>
  <c r="J6" i="4"/>
  <c r="K6" i="4"/>
  <c r="L6" i="4"/>
  <c r="M6" i="4"/>
  <c r="N6" i="4"/>
  <c r="O6" i="4"/>
  <c r="P6" i="4"/>
  <c r="Q6" i="4"/>
  <c r="R6" i="4"/>
  <c r="S6" i="4"/>
  <c r="T6" i="4"/>
  <c r="U6" i="4"/>
  <c r="V6" i="4"/>
  <c r="F6" i="4"/>
  <c r="E5" i="6"/>
  <c r="AW52" i="4"/>
  <c r="BF52" i="4"/>
  <c r="AU53" i="4"/>
  <c r="AW53" i="4"/>
  <c r="BD52" i="4"/>
  <c r="K7" i="6"/>
  <c r="BI52" i="4"/>
  <c r="BB41" i="4"/>
  <c r="BG70" i="4"/>
  <c r="BE72" i="4"/>
  <c r="BC73" i="4"/>
  <c r="BA75" i="4"/>
  <c r="AV28" i="4"/>
  <c r="BD28" i="4"/>
  <c r="BJ28" i="4"/>
  <c r="AW31" i="4"/>
  <c r="AT28" i="4"/>
  <c r="BD14" i="4"/>
  <c r="AX16" i="4"/>
  <c r="AW18" i="4"/>
  <c r="BB19" i="4"/>
  <c r="AY52" i="4"/>
  <c r="BC41" i="4"/>
  <c r="BB71" i="4"/>
  <c r="BG72" i="4"/>
  <c r="BE73" i="4"/>
  <c r="BG74" i="4"/>
  <c r="AW28" i="4"/>
  <c r="BF28" i="4"/>
  <c r="AU29" i="4"/>
  <c r="AY31" i="4"/>
  <c r="AU14" i="4"/>
  <c r="AZ14" i="4"/>
  <c r="BG14" i="4"/>
  <c r="AV15" i="4"/>
  <c r="AX18" i="4"/>
  <c r="BG19" i="4"/>
  <c r="N5" i="6"/>
  <c r="BD75" i="4"/>
  <c r="AZ75" i="4"/>
  <c r="BB74" i="4"/>
  <c r="AX74" i="4"/>
  <c r="BD73" i="4"/>
  <c r="AV73" i="4"/>
  <c r="BB72" i="4"/>
  <c r="AY14" i="4"/>
  <c r="AV19" i="4"/>
  <c r="AX14" i="4"/>
  <c r="BB28" i="4"/>
  <c r="AX70" i="4"/>
  <c r="AY41" i="4"/>
  <c r="BJ18" i="4"/>
  <c r="BJ47" i="4"/>
  <c r="BJ43" i="4"/>
  <c r="BJ31" i="4"/>
  <c r="BI18" i="4"/>
  <c r="BI47" i="4"/>
  <c r="BE18" i="4"/>
  <c r="BD43" i="4"/>
  <c r="BE46" i="4"/>
  <c r="BE42" i="4"/>
  <c r="BE30" i="4"/>
  <c r="BD17" i="4"/>
  <c r="BD46" i="4"/>
  <c r="BD42" i="4"/>
  <c r="BD30" i="4"/>
  <c r="BC46" i="4"/>
  <c r="BC42" i="4"/>
  <c r="BC30" i="4"/>
  <c r="AT30" i="4"/>
  <c r="AU30" i="4"/>
  <c r="AV30" i="4"/>
  <c r="AW30" i="4"/>
  <c r="AX30" i="4"/>
  <c r="AY30" i="4"/>
  <c r="AZ30" i="4"/>
  <c r="BA30" i="4"/>
  <c r="BK30" i="4"/>
  <c r="BB17" i="4"/>
  <c r="BB46" i="4"/>
  <c r="BB42" i="4"/>
  <c r="BA17" i="4"/>
  <c r="BA46" i="4"/>
  <c r="BA42" i="4"/>
  <c r="AZ17" i="4"/>
  <c r="AZ46" i="4"/>
  <c r="AZ42" i="4"/>
  <c r="AY17" i="4"/>
  <c r="AY46" i="4"/>
  <c r="AY42" i="4"/>
  <c r="AX17" i="4"/>
  <c r="AX46" i="4"/>
  <c r="AX42" i="4"/>
  <c r="AW17" i="4"/>
  <c r="AW46" i="4"/>
  <c r="AW42" i="4"/>
  <c r="AT17" i="4"/>
  <c r="AT46" i="4"/>
  <c r="AT42" i="4"/>
  <c r="AV17" i="4"/>
  <c r="AV46" i="4"/>
  <c r="AV42" i="4"/>
  <c r="AU15" i="4"/>
  <c r="AT15" i="4"/>
  <c r="AW15" i="4"/>
  <c r="AX15" i="4"/>
  <c r="AY15" i="4"/>
  <c r="AZ15" i="4"/>
  <c r="BA15" i="4"/>
  <c r="BB15" i="4"/>
  <c r="BC15" i="4"/>
  <c r="BE15" i="4"/>
  <c r="BF15" i="4"/>
  <c r="BG15" i="4"/>
  <c r="BH15" i="4"/>
  <c r="BI15" i="4"/>
  <c r="BJ15" i="4"/>
  <c r="BK15" i="4"/>
  <c r="AU44" i="4"/>
  <c r="AU32" i="4"/>
  <c r="AU59" i="4"/>
  <c r="BH58" i="4"/>
  <c r="BD58" i="4"/>
  <c r="AZ58" i="4"/>
  <c r="BB18" i="4"/>
  <c r="AU16" i="4"/>
  <c r="BC14" i="4"/>
  <c r="AU33" i="4"/>
  <c r="BH28" i="4"/>
  <c r="BJ75" i="4"/>
  <c r="BI73" i="4"/>
  <c r="AW43" i="4"/>
  <c r="BH61" i="4"/>
  <c r="BD61" i="4"/>
  <c r="AZ61" i="4"/>
  <c r="AV61" i="4"/>
  <c r="BI60" i="4"/>
  <c r="BE60" i="4"/>
  <c r="BA60" i="4"/>
  <c r="AW60" i="4"/>
  <c r="BJ59" i="4"/>
  <c r="BF59" i="4"/>
  <c r="BB59" i="4"/>
  <c r="AX59" i="4"/>
  <c r="BA41" i="4"/>
  <c r="AX52" i="4"/>
  <c r="AU28" i="4"/>
  <c r="BJ16" i="4"/>
  <c r="BJ45" i="4"/>
  <c r="BJ33" i="4"/>
  <c r="BJ29" i="4"/>
  <c r="BI16" i="4"/>
  <c r="BI45" i="4"/>
  <c r="BI33" i="4"/>
  <c r="BI29" i="4"/>
  <c r="BH16" i="4"/>
  <c r="BH45" i="4"/>
  <c r="BH33" i="4"/>
  <c r="BH29" i="4"/>
  <c r="BG16" i="4"/>
  <c r="BG45" i="4"/>
  <c r="BG33" i="4"/>
  <c r="BG29" i="4"/>
  <c r="BF16" i="4"/>
  <c r="BF45" i="4"/>
  <c r="BF33" i="4"/>
  <c r="BF29" i="4"/>
  <c r="BE16" i="4"/>
  <c r="BE45" i="4"/>
  <c r="BE33" i="4"/>
  <c r="BE29" i="4"/>
  <c r="BD16" i="4"/>
  <c r="BD45" i="4"/>
  <c r="BD33" i="4"/>
  <c r="BD29" i="4"/>
  <c r="BC16" i="4"/>
  <c r="BC45" i="4"/>
  <c r="BC33" i="4"/>
  <c r="BC29" i="4"/>
  <c r="BB16" i="4"/>
  <c r="BB45" i="4"/>
  <c r="BB33" i="4"/>
  <c r="BB29" i="4"/>
  <c r="BA16" i="4"/>
  <c r="BA45" i="4"/>
  <c r="BA33" i="4"/>
  <c r="BA29" i="4"/>
  <c r="AZ16" i="4"/>
  <c r="AZ45" i="4"/>
  <c r="L5" i="6"/>
  <c r="L7" i="6"/>
  <c r="BB52" i="4"/>
  <c r="I5" i="6"/>
  <c r="AZ28" i="4"/>
  <c r="D5" i="6"/>
  <c r="AU52" i="4"/>
  <c r="BJ19" i="4"/>
  <c r="BJ44" i="4"/>
  <c r="BJ32" i="4"/>
  <c r="BI19" i="4"/>
  <c r="BI44" i="4"/>
  <c r="BI32" i="4"/>
  <c r="BH19" i="4"/>
  <c r="BH44" i="4"/>
  <c r="BH32" i="4"/>
  <c r="BG44" i="4"/>
  <c r="BG32" i="4"/>
  <c r="BF19" i="4"/>
  <c r="BF44" i="4"/>
  <c r="BF32" i="4"/>
  <c r="BE19" i="4"/>
  <c r="BE44" i="4"/>
  <c r="BE32" i="4"/>
  <c r="BD19" i="4"/>
  <c r="BD44" i="4"/>
  <c r="BD32" i="4"/>
  <c r="BC19" i="4"/>
  <c r="BC44" i="4"/>
  <c r="BC32" i="4"/>
  <c r="BB44" i="4"/>
  <c r="BB32" i="4"/>
  <c r="BA19" i="4"/>
  <c r="BA44" i="4"/>
  <c r="BA32" i="4"/>
  <c r="AZ19" i="4"/>
  <c r="AZ44" i="4"/>
  <c r="AZ32" i="4"/>
  <c r="AY19" i="4"/>
  <c r="AY44" i="4"/>
  <c r="AY32" i="4"/>
  <c r="AX19" i="4"/>
  <c r="AX44" i="4"/>
  <c r="AX32" i="4"/>
  <c r="AW19" i="4"/>
  <c r="AW44" i="4"/>
  <c r="AW32" i="4"/>
  <c r="AT19" i="4"/>
  <c r="AT44" i="4"/>
  <c r="AT32" i="4"/>
  <c r="AV44" i="4"/>
  <c r="AV32" i="4"/>
  <c r="AU17" i="4"/>
  <c r="AU46" i="4"/>
  <c r="AU42" i="4"/>
  <c r="BJ61" i="4"/>
  <c r="BF61" i="4"/>
  <c r="BB61" i="4"/>
  <c r="AX61" i="4"/>
  <c r="AT61" i="4"/>
  <c r="BG60" i="4"/>
  <c r="BC60" i="4"/>
  <c r="AY60" i="4"/>
  <c r="AU60" i="4"/>
  <c r="BH59" i="4"/>
  <c r="BD59" i="4"/>
  <c r="AZ59" i="4"/>
  <c r="AV59" i="4"/>
  <c r="BJ58" i="4"/>
  <c r="BF58" i="4"/>
  <c r="BB58" i="4"/>
  <c r="BJ71" i="4"/>
  <c r="BJ52" i="4"/>
  <c r="BI72" i="4"/>
  <c r="BH73" i="4"/>
  <c r="P8" i="6"/>
  <c r="P6" i="6"/>
  <c r="BG53" i="4"/>
  <c r="BF72" i="4"/>
  <c r="BF53" i="4"/>
  <c r="BE52" i="4"/>
  <c r="BI43" i="4"/>
  <c r="BI31" i="4"/>
  <c r="BH18" i="4"/>
  <c r="BH47" i="4"/>
  <c r="BH43" i="4"/>
  <c r="BH31" i="4"/>
  <c r="BG18" i="4"/>
  <c r="BG47" i="4"/>
  <c r="BG43" i="4"/>
  <c r="BG31" i="4"/>
  <c r="BF18" i="4"/>
  <c r="BF47" i="4"/>
  <c r="BF43" i="4"/>
  <c r="BF31" i="4"/>
  <c r="BE47" i="4"/>
  <c r="BE43" i="4"/>
  <c r="BD18" i="4"/>
  <c r="BD47" i="4"/>
  <c r="BD31" i="4"/>
  <c r="BC18" i="4"/>
  <c r="BC47" i="4"/>
  <c r="BC43" i="4"/>
  <c r="BC31" i="4"/>
  <c r="BB47" i="4"/>
  <c r="BB43" i="4"/>
  <c r="BB31" i="4"/>
  <c r="BA18" i="4"/>
  <c r="BA47" i="4"/>
  <c r="BA43" i="4"/>
  <c r="BA31" i="4"/>
  <c r="AZ47" i="4"/>
  <c r="AZ43" i="4"/>
  <c r="AZ31" i="4"/>
  <c r="AY18" i="4"/>
  <c r="AY47" i="4"/>
  <c r="AY43" i="4"/>
  <c r="AX47" i="4"/>
  <c r="AX43" i="4"/>
  <c r="AX31" i="4"/>
  <c r="AW47" i="4"/>
  <c r="AT18" i="4"/>
  <c r="AT47" i="4"/>
  <c r="AT43" i="4"/>
  <c r="AT31" i="4"/>
  <c r="AV18" i="4"/>
  <c r="AV47" i="4"/>
  <c r="AV43" i="4"/>
  <c r="AV31" i="4"/>
  <c r="AU45" i="4"/>
  <c r="BI61" i="4"/>
  <c r="BE61" i="4"/>
  <c r="BA61" i="4"/>
  <c r="AW61" i="4"/>
  <c r="BJ60" i="4"/>
  <c r="BF60" i="4"/>
  <c r="BB60" i="4"/>
  <c r="AX60" i="4"/>
  <c r="AT60" i="4"/>
  <c r="BG59" i="4"/>
  <c r="BC59" i="4"/>
  <c r="AY59" i="4"/>
  <c r="AT59" i="4"/>
  <c r="AW59" i="4"/>
  <c r="BA59" i="4"/>
  <c r="BE59" i="4"/>
  <c r="BI59" i="4"/>
  <c r="BK59" i="4"/>
  <c r="BI58" i="4"/>
  <c r="BE58" i="4"/>
  <c r="BA58" i="4"/>
  <c r="AW58" i="4"/>
  <c r="BJ57" i="4"/>
  <c r="BF57" i="4"/>
  <c r="BB57" i="4"/>
  <c r="AX57" i="4"/>
  <c r="AT57" i="4"/>
  <c r="AU57" i="4"/>
  <c r="AV57" i="4"/>
  <c r="AW57" i="4"/>
  <c r="AY57" i="4"/>
  <c r="AZ57" i="4"/>
  <c r="BA57" i="4"/>
  <c r="BC57" i="4"/>
  <c r="BD57" i="4"/>
  <c r="BE57" i="4"/>
  <c r="BG57" i="4"/>
  <c r="BH57" i="4"/>
  <c r="BI57" i="4"/>
  <c r="BK57" i="4"/>
  <c r="BG56" i="4"/>
  <c r="BC56" i="4"/>
  <c r="AY56" i="4"/>
  <c r="AU56" i="4"/>
  <c r="BH55" i="4"/>
  <c r="BD55" i="4"/>
  <c r="AZ55" i="4"/>
  <c r="AT55" i="4"/>
  <c r="AU55" i="4"/>
  <c r="AV55" i="4"/>
  <c r="AW55" i="4"/>
  <c r="AX55" i="4"/>
  <c r="AY55" i="4"/>
  <c r="BA55" i="4"/>
  <c r="BB55" i="4"/>
  <c r="BC55" i="4"/>
  <c r="BE55" i="4"/>
  <c r="BF55" i="4"/>
  <c r="BG55" i="4"/>
  <c r="BI55" i="4"/>
  <c r="BJ55" i="4"/>
  <c r="BK55" i="4"/>
  <c r="BI54" i="4"/>
  <c r="BE54" i="4"/>
  <c r="BA54" i="4"/>
  <c r="AW54" i="4"/>
  <c r="AV58" i="4"/>
  <c r="BJ56" i="4"/>
  <c r="BF56" i="4"/>
  <c r="BB56" i="4"/>
  <c r="AX56" i="4"/>
  <c r="AT56" i="4"/>
  <c r="BH54" i="4"/>
  <c r="BD54" i="4"/>
  <c r="AZ54" i="4"/>
  <c r="AV54" i="4"/>
  <c r="BJ74" i="4"/>
  <c r="BJ70" i="4"/>
  <c r="BJ41" i="4"/>
  <c r="BI41" i="4"/>
  <c r="BH72" i="4"/>
  <c r="BH53" i="4"/>
  <c r="BG52" i="4"/>
  <c r="BF75" i="4"/>
  <c r="BF71" i="4"/>
  <c r="BE75" i="4"/>
  <c r="BE71" i="4"/>
  <c r="BE41" i="4"/>
  <c r="BF14" i="4"/>
  <c r="BC75" i="4"/>
  <c r="AY75" i="4"/>
  <c r="AU75" i="4"/>
  <c r="BA74" i="4"/>
  <c r="AW74" i="4"/>
  <c r="AY73" i="4"/>
  <c r="BA72" i="4"/>
  <c r="AW72" i="4"/>
  <c r="BC71" i="4"/>
  <c r="AY71" i="4"/>
  <c r="AU71" i="4"/>
  <c r="BA70" i="4"/>
  <c r="AW70" i="4"/>
  <c r="BC53" i="4"/>
  <c r="AY53" i="4"/>
  <c r="AT53" i="4"/>
  <c r="AT74" i="4"/>
  <c r="AT70" i="4"/>
  <c r="J5" i="6"/>
  <c r="BA14" i="4"/>
  <c r="AZ41" i="4"/>
  <c r="AZ33" i="4"/>
  <c r="AZ29" i="4"/>
  <c r="AY16" i="4"/>
  <c r="AY45" i="4"/>
  <c r="AY33" i="4"/>
  <c r="AY29" i="4"/>
  <c r="AX45" i="4"/>
  <c r="AX33" i="4"/>
  <c r="AX29" i="4"/>
  <c r="AW16" i="4"/>
  <c r="AW45" i="4"/>
  <c r="AW33" i="4"/>
  <c r="AT16" i="4"/>
  <c r="AT45" i="4"/>
  <c r="AV45" i="4"/>
  <c r="BK45" i="4"/>
  <c r="AT33" i="4"/>
  <c r="AT29" i="4"/>
  <c r="AV16" i="4"/>
  <c r="AV33" i="4"/>
  <c r="AV29" i="4"/>
  <c r="AU18" i="4"/>
  <c r="AU47" i="4"/>
  <c r="AU43" i="4"/>
  <c r="AU31" i="4"/>
  <c r="BG61" i="4"/>
  <c r="BC61" i="4"/>
  <c r="AY61" i="4"/>
  <c r="AU61" i="4"/>
  <c r="BH60" i="4"/>
  <c r="BD60" i="4"/>
  <c r="AZ60" i="4"/>
  <c r="AV60" i="4"/>
  <c r="BG58" i="4"/>
  <c r="BC58" i="4"/>
  <c r="AY58" i="4"/>
  <c r="AU58" i="4"/>
  <c r="BI56" i="4"/>
  <c r="BE56" i="4"/>
  <c r="BA56" i="4"/>
  <c r="AW56" i="4"/>
  <c r="BG54" i="4"/>
  <c r="BC54" i="4"/>
  <c r="AY54" i="4"/>
  <c r="AU54" i="4"/>
  <c r="BJ73" i="4"/>
  <c r="R8" i="6"/>
  <c r="BJ40" i="4"/>
  <c r="BI74" i="4"/>
  <c r="BI70" i="4"/>
  <c r="Q6" i="6"/>
  <c r="BH75" i="4"/>
  <c r="BH71" i="4"/>
  <c r="BH52" i="4"/>
  <c r="BG75" i="4"/>
  <c r="BG71" i="4"/>
  <c r="BG41" i="4"/>
  <c r="BF74" i="4"/>
  <c r="BF70" i="4"/>
  <c r="BF41" i="4"/>
  <c r="BE74" i="4"/>
  <c r="BE70" i="4"/>
  <c r="M6" i="6"/>
  <c r="BI14" i="4"/>
  <c r="O5" i="6"/>
  <c r="AT41" i="4"/>
  <c r="H5" i="6"/>
  <c r="AX58" i="4"/>
  <c r="AT58" i="4"/>
  <c r="BH56" i="4"/>
  <c r="BD56" i="4"/>
  <c r="AZ56" i="4"/>
  <c r="AV56" i="4"/>
  <c r="BJ54" i="4"/>
  <c r="BF54" i="4"/>
  <c r="BB54" i="4"/>
  <c r="AX54" i="4"/>
  <c r="AT54" i="4"/>
  <c r="J9" i="6"/>
  <c r="BJ72" i="4"/>
  <c r="BJ53" i="4"/>
  <c r="BI53" i="4"/>
  <c r="BI28" i="4"/>
  <c r="BH70" i="4"/>
  <c r="BH41" i="4"/>
  <c r="O6" i="6"/>
  <c r="BF73" i="4"/>
  <c r="N8" i="6"/>
  <c r="N6" i="6"/>
  <c r="BE53" i="4"/>
  <c r="BE28" i="4"/>
  <c r="R5" i="6"/>
  <c r="BE14" i="4"/>
  <c r="AW75" i="4"/>
  <c r="BC74" i="4"/>
  <c r="AY74" i="4"/>
  <c r="AU74" i="4"/>
  <c r="BA73" i="4"/>
  <c r="AW73" i="4"/>
  <c r="BC72" i="4"/>
  <c r="AY72" i="4"/>
  <c r="AU72" i="4"/>
  <c r="BA71" i="4"/>
  <c r="AW71" i="4"/>
  <c r="BC70" i="4"/>
  <c r="AY70" i="4"/>
  <c r="BA53" i="4"/>
  <c r="AT72" i="4"/>
  <c r="BA52" i="4"/>
  <c r="BA28" i="4"/>
  <c r="AE22" i="4"/>
  <c r="G27" i="6"/>
  <c r="AW14" i="4"/>
  <c r="BK14" i="4"/>
  <c r="AV52" i="4"/>
  <c r="AU41" i="4"/>
  <c r="BJ39" i="4"/>
  <c r="M16" i="6"/>
  <c r="C24" i="6"/>
  <c r="R25" i="6"/>
  <c r="R17" i="6"/>
  <c r="N25" i="6"/>
  <c r="N17" i="6"/>
  <c r="I17" i="6"/>
  <c r="I25" i="6"/>
  <c r="E17" i="6"/>
  <c r="E25" i="6"/>
  <c r="B6" i="10"/>
  <c r="C6" i="10"/>
  <c r="D6" i="10"/>
  <c r="F6" i="10"/>
  <c r="H6" i="10"/>
  <c r="I6" i="10"/>
  <c r="K6" i="10"/>
  <c r="L6" i="10"/>
  <c r="N6" i="10"/>
  <c r="O6" i="10"/>
  <c r="P6" i="10"/>
  <c r="Q6" i="10"/>
  <c r="O26" i="2"/>
  <c r="K26" i="2"/>
  <c r="G26" i="2"/>
  <c r="T26" i="2"/>
  <c r="M7" i="10"/>
  <c r="I7" i="10"/>
  <c r="C7" i="6"/>
  <c r="E7" i="6"/>
  <c r="I7" i="6"/>
  <c r="J7" i="6"/>
  <c r="Z50" i="4"/>
  <c r="B29" i="6"/>
  <c r="P7" i="6"/>
  <c r="Q7" i="6"/>
  <c r="M7" i="6"/>
  <c r="J63" i="4"/>
  <c r="F9" i="6"/>
  <c r="G7" i="6"/>
  <c r="F7" i="6"/>
  <c r="B7" i="6"/>
  <c r="Q5" i="6"/>
  <c r="P5" i="6"/>
  <c r="M5" i="6"/>
  <c r="BB75" i="4"/>
  <c r="AX75" i="4"/>
  <c r="BD74" i="4"/>
  <c r="AZ74" i="4"/>
  <c r="AV74" i="4"/>
  <c r="BB73" i="4"/>
  <c r="AX73" i="4"/>
  <c r="BD72" i="4"/>
  <c r="AZ72" i="4"/>
  <c r="AV72" i="4"/>
  <c r="BD71" i="4"/>
  <c r="AZ71" i="4"/>
  <c r="AX71" i="4"/>
  <c r="AV71" i="4"/>
  <c r="BD70" i="4"/>
  <c r="BB70" i="4"/>
  <c r="AZ70" i="4"/>
  <c r="AV70" i="4"/>
  <c r="BD53" i="4"/>
  <c r="BB53" i="4"/>
  <c r="AZ53" i="4"/>
  <c r="AX53" i="4"/>
  <c r="AV53" i="4"/>
  <c r="AT75" i="4"/>
  <c r="AT73" i="4"/>
  <c r="AT71" i="4"/>
  <c r="AT52" i="4"/>
  <c r="BD41" i="4"/>
  <c r="BC28" i="4"/>
  <c r="F5" i="6"/>
  <c r="AX41" i="4"/>
  <c r="AV41" i="4"/>
  <c r="D8" i="6"/>
  <c r="AU10" i="4"/>
  <c r="AV10" i="4"/>
  <c r="AW10" i="4"/>
  <c r="AZ10" i="4"/>
  <c r="BA10" i="4"/>
  <c r="BC10" i="4"/>
  <c r="BD10" i="4"/>
  <c r="BE10" i="4"/>
  <c r="BF10" i="4"/>
  <c r="BG10" i="4"/>
  <c r="BH10" i="4"/>
  <c r="BI10" i="4"/>
  <c r="BJ10" i="4"/>
  <c r="BE40" i="4"/>
  <c r="BG40" i="4"/>
  <c r="BI40" i="4"/>
  <c r="BH40" i="4"/>
  <c r="T12" i="10"/>
  <c r="B24" i="2"/>
  <c r="T24" i="2"/>
  <c r="BB10" i="4"/>
  <c r="I8" i="6"/>
  <c r="AG64" i="4"/>
  <c r="I30" i="6"/>
  <c r="AY10" i="4"/>
  <c r="AX10" i="4"/>
  <c r="S6" i="10"/>
  <c r="L7" i="10"/>
  <c r="J7" i="10"/>
  <c r="C7" i="10"/>
  <c r="M8" i="6"/>
  <c r="H8" i="6"/>
  <c r="G8" i="6"/>
  <c r="O8" i="6"/>
  <c r="Z64" i="4"/>
  <c r="B30" i="6"/>
  <c r="P63" i="4"/>
  <c r="BD66" i="4"/>
  <c r="F8" i="6"/>
  <c r="AW66" i="4"/>
  <c r="C8" i="6"/>
  <c r="K8" i="6"/>
  <c r="J8" i="6"/>
  <c r="AV66" i="4"/>
  <c r="B6" i="6"/>
  <c r="AI36" i="4"/>
  <c r="K28" i="6"/>
  <c r="L63" i="4"/>
  <c r="G5" i="6"/>
  <c r="B5" i="6"/>
  <c r="M9" i="6"/>
  <c r="AK78" i="4"/>
  <c r="M31" i="6"/>
  <c r="AX28" i="4"/>
  <c r="BK44" i="4"/>
  <c r="AL64" i="4"/>
  <c r="N30" i="6"/>
  <c r="AL22" i="4"/>
  <c r="N27" i="6"/>
  <c r="AK22" i="4"/>
  <c r="M27" i="6"/>
  <c r="AH22" i="4"/>
  <c r="J27" i="6"/>
  <c r="AE50" i="4"/>
  <c r="G29" i="6"/>
  <c r="AD22" i="4"/>
  <c r="F27" i="6"/>
  <c r="AB64" i="4"/>
  <c r="D30" i="6"/>
  <c r="AA50" i="4"/>
  <c r="C29" i="6"/>
  <c r="AA22" i="4"/>
  <c r="C27" i="6"/>
  <c r="B9" i="6"/>
  <c r="AH78" i="4"/>
  <c r="J31" i="6"/>
  <c r="AO36" i="4"/>
  <c r="Q28" i="6"/>
  <c r="AN64" i="4"/>
  <c r="P30" i="6"/>
  <c r="AM22" i="4"/>
  <c r="O27" i="6"/>
  <c r="K5" i="6"/>
  <c r="AH36" i="4"/>
  <c r="J28" i="6"/>
  <c r="Z22" i="4"/>
  <c r="B27" i="6"/>
  <c r="AA36" i="4"/>
  <c r="C28" i="6"/>
  <c r="AB36" i="4"/>
  <c r="D28" i="6"/>
  <c r="AC36" i="4"/>
  <c r="E28" i="6"/>
  <c r="AE36" i="4"/>
  <c r="G28" i="6"/>
  <c r="AG36" i="4"/>
  <c r="I28" i="6"/>
  <c r="AI50" i="4"/>
  <c r="K29" i="6"/>
  <c r="AJ50" i="4"/>
  <c r="L29" i="6"/>
  <c r="AM36" i="4"/>
  <c r="O28" i="6"/>
  <c r="AN22" i="4"/>
  <c r="P27" i="6"/>
  <c r="AN50" i="4"/>
  <c r="P29" i="6"/>
  <c r="H4" i="1"/>
  <c r="J4" i="1"/>
  <c r="B7" i="4"/>
  <c r="AP64" i="4"/>
  <c r="R30" i="6"/>
  <c r="AJ36" i="4"/>
  <c r="L28" i="6"/>
  <c r="AI22" i="4"/>
  <c r="K27" i="6"/>
  <c r="AF22" i="4"/>
  <c r="H27" i="6"/>
  <c r="AC50" i="4"/>
  <c r="E29" i="6"/>
  <c r="AB22" i="4"/>
  <c r="D27" i="6"/>
  <c r="AP22" i="4"/>
  <c r="R27" i="6"/>
  <c r="AO22" i="4"/>
  <c r="Q27" i="6"/>
  <c r="AL36" i="4"/>
  <c r="N28" i="6"/>
  <c r="AK36" i="4"/>
  <c r="M28" i="6"/>
  <c r="AJ22" i="4"/>
  <c r="L27" i="6"/>
  <c r="AG22" i="4"/>
  <c r="I27" i="6"/>
  <c r="AC22" i="4"/>
  <c r="E27" i="6"/>
  <c r="AL78" i="4"/>
  <c r="N31" i="6"/>
  <c r="O9" i="6"/>
  <c r="D9" i="6"/>
  <c r="H9" i="6"/>
  <c r="L9" i="6"/>
  <c r="P9" i="6"/>
  <c r="Q9" i="6"/>
  <c r="R9" i="6"/>
  <c r="E9" i="6"/>
  <c r="M63" i="4"/>
  <c r="I9" i="6"/>
  <c r="D7" i="4"/>
  <c r="AA78" i="4"/>
  <c r="C31" i="6"/>
  <c r="K63" i="4"/>
  <c r="O63" i="4"/>
  <c r="D6" i="6"/>
  <c r="L6" i="6"/>
  <c r="E6" i="6"/>
  <c r="C6" i="6"/>
  <c r="I6" i="6"/>
  <c r="G6" i="6"/>
  <c r="J16" i="6"/>
  <c r="J24" i="6"/>
  <c r="D24" i="6"/>
  <c r="D16" i="6"/>
  <c r="H16" i="6"/>
  <c r="N16" i="6"/>
  <c r="N24" i="6"/>
  <c r="F16" i="6"/>
  <c r="F24" i="6"/>
  <c r="R16" i="6"/>
  <c r="R24" i="6"/>
  <c r="L24" i="6"/>
  <c r="L16" i="6"/>
  <c r="P24" i="6"/>
  <c r="P16" i="6"/>
  <c r="O25" i="6"/>
  <c r="L25" i="6"/>
  <c r="J25" i="6"/>
  <c r="J17" i="6"/>
  <c r="H25" i="6"/>
  <c r="F25" i="6"/>
  <c r="F17" i="6"/>
  <c r="D25" i="6"/>
  <c r="BK60" i="4"/>
  <c r="BH12" i="4"/>
  <c r="BH13" i="4"/>
  <c r="BH39" i="4"/>
  <c r="H17" i="6"/>
  <c r="AZ52" i="4"/>
  <c r="J6" i="6"/>
  <c r="L17" i="6"/>
  <c r="D17" i="6"/>
  <c r="T7" i="10"/>
  <c r="T8" i="10"/>
  <c r="U8" i="10"/>
  <c r="U10" i="10"/>
  <c r="T6" i="10"/>
  <c r="T9" i="10"/>
  <c r="U7" i="10"/>
  <c r="S8" i="10"/>
  <c r="T11" i="10"/>
  <c r="U12" i="10"/>
  <c r="U6" i="10"/>
  <c r="U9" i="10"/>
  <c r="T10" i="10"/>
  <c r="U11" i="10"/>
  <c r="R6" i="6"/>
  <c r="AP36" i="4"/>
  <c r="R28" i="6"/>
  <c r="K7" i="10"/>
  <c r="B7" i="10"/>
  <c r="BJ12" i="4"/>
  <c r="BJ13" i="4"/>
  <c r="O7" i="10"/>
  <c r="F7" i="10"/>
  <c r="BF12" i="4"/>
  <c r="BF39" i="4"/>
  <c r="BF13" i="4"/>
  <c r="AU40" i="4"/>
  <c r="AW40" i="4"/>
  <c r="AY40" i="4"/>
  <c r="BA40" i="4"/>
  <c r="BC40" i="4"/>
  <c r="AV40" i="4"/>
  <c r="AX40" i="4"/>
  <c r="AZ40" i="4"/>
  <c r="BB40" i="4"/>
  <c r="BD40" i="4"/>
  <c r="BF40" i="4"/>
  <c r="AD78" i="4"/>
  <c r="F31" i="6"/>
  <c r="BK54" i="4"/>
  <c r="BK56" i="4"/>
  <c r="BK58" i="4"/>
  <c r="BK61" i="4"/>
  <c r="AP50" i="4"/>
  <c r="R29" i="6"/>
  <c r="BK43" i="4"/>
  <c r="BK47" i="4"/>
  <c r="BK42" i="4"/>
  <c r="BK46" i="4"/>
  <c r="AF36" i="4"/>
  <c r="H28" i="6"/>
  <c r="BK29" i="4"/>
  <c r="BK33" i="4"/>
  <c r="BK31" i="4"/>
  <c r="BK32" i="4"/>
  <c r="BK18" i="4"/>
  <c r="BK16" i="4"/>
  <c r="BK17" i="4"/>
  <c r="BK19" i="4"/>
  <c r="BK53" i="4"/>
  <c r="BK73" i="4"/>
  <c r="BK28" i="4"/>
  <c r="AK64" i="4"/>
  <c r="M30" i="6"/>
  <c r="AH50" i="4"/>
  <c r="J29" i="6"/>
  <c r="AO50" i="4"/>
  <c r="Q29" i="6"/>
  <c r="AK50" i="4"/>
  <c r="M29" i="6"/>
  <c r="M33" i="6"/>
  <c r="BK72" i="4"/>
  <c r="AD50" i="4"/>
  <c r="F29" i="6"/>
  <c r="BK70" i="4"/>
  <c r="BK71" i="4"/>
  <c r="BK74" i="4"/>
  <c r="BK52" i="4"/>
  <c r="Z36" i="4"/>
  <c r="B28" i="6"/>
  <c r="AD36" i="4"/>
  <c r="F28" i="6"/>
  <c r="S28" i="6"/>
  <c r="H6" i="6"/>
  <c r="BA66" i="4"/>
  <c r="BK41" i="4"/>
  <c r="AG50" i="4"/>
  <c r="I29" i="6"/>
  <c r="BK75" i="4"/>
  <c r="BC66" i="4"/>
  <c r="O7" i="6"/>
  <c r="O11" i="6"/>
  <c r="O9" i="10"/>
  <c r="O10" i="10"/>
  <c r="AM50" i="4"/>
  <c r="O29" i="6"/>
  <c r="P11" i="6"/>
  <c r="P9" i="10"/>
  <c r="P10" i="10"/>
  <c r="AE64" i="4"/>
  <c r="G30" i="6"/>
  <c r="Z78" i="4"/>
  <c r="B31" i="6"/>
  <c r="AI64" i="4"/>
  <c r="K30" i="6"/>
  <c r="AM64" i="4"/>
  <c r="O30" i="6"/>
  <c r="AY66" i="4"/>
  <c r="N7" i="6"/>
  <c r="AL50" i="4"/>
  <c r="N29" i="6"/>
  <c r="H7" i="6"/>
  <c r="H11" i="6"/>
  <c r="H9" i="10"/>
  <c r="H10" i="10"/>
  <c r="AF50" i="4"/>
  <c r="H29" i="6"/>
  <c r="AB50" i="4"/>
  <c r="D29" i="6"/>
  <c r="S29" i="6"/>
  <c r="AP78" i="4"/>
  <c r="R31" i="6"/>
  <c r="J11" i="6"/>
  <c r="J9" i="10"/>
  <c r="J10" i="10"/>
  <c r="AA64" i="4"/>
  <c r="C30" i="6"/>
  <c r="C33" i="6"/>
  <c r="AU66" i="4"/>
  <c r="AF64" i="4"/>
  <c r="H30" i="6"/>
  <c r="AT10" i="4"/>
  <c r="BK10" i="4"/>
  <c r="T20" i="2"/>
  <c r="AN78" i="4"/>
  <c r="P31" i="6"/>
  <c r="P33" i="6"/>
  <c r="AM78" i="4"/>
  <c r="O31" i="6"/>
  <c r="AO64" i="4"/>
  <c r="Q30" i="6"/>
  <c r="Q8" i="6"/>
  <c r="Q11" i="6"/>
  <c r="AX66" i="4"/>
  <c r="AH64" i="4"/>
  <c r="J30" i="6"/>
  <c r="AD64" i="4"/>
  <c r="F30" i="6"/>
  <c r="M11" i="6"/>
  <c r="M9" i="10"/>
  <c r="M10" i="10"/>
  <c r="L8" i="6"/>
  <c r="L11" i="6"/>
  <c r="L9" i="10"/>
  <c r="L10" i="10"/>
  <c r="AJ64" i="4"/>
  <c r="L30" i="6"/>
  <c r="BB66" i="4"/>
  <c r="E8" i="6"/>
  <c r="E11" i="6"/>
  <c r="E9" i="10"/>
  <c r="E10" i="10"/>
  <c r="AC64" i="4"/>
  <c r="D7" i="6"/>
  <c r="D11" i="6"/>
  <c r="D9" i="10"/>
  <c r="D10" i="10"/>
  <c r="K6" i="6"/>
  <c r="AW68" i="4"/>
  <c r="F6" i="6"/>
  <c r="I11" i="6"/>
  <c r="R33" i="6"/>
  <c r="AR22" i="4"/>
  <c r="AF78" i="4"/>
  <c r="H31" i="6"/>
  <c r="C9" i="6"/>
  <c r="N33" i="6"/>
  <c r="N9" i="6"/>
  <c r="N11" i="6"/>
  <c r="N9" i="10"/>
  <c r="N10" i="10"/>
  <c r="K9" i="6"/>
  <c r="K11" i="6"/>
  <c r="K9" i="10"/>
  <c r="K10" i="10"/>
  <c r="AI78" i="4"/>
  <c r="K31" i="6"/>
  <c r="K33" i="6"/>
  <c r="AG78" i="4"/>
  <c r="I31" i="6"/>
  <c r="I33" i="6"/>
  <c r="AZ66" i="4"/>
  <c r="AB78" i="4"/>
  <c r="D31" i="6"/>
  <c r="AR76" i="4"/>
  <c r="F33" i="6"/>
  <c r="AJ78" i="4"/>
  <c r="L31" i="6"/>
  <c r="G9" i="6"/>
  <c r="G11" i="6"/>
  <c r="G9" i="10"/>
  <c r="G10" i="10"/>
  <c r="AE78" i="4"/>
  <c r="G31" i="6"/>
  <c r="AC78" i="4"/>
  <c r="E31" i="6"/>
  <c r="C5" i="6"/>
  <c r="S5" i="6"/>
  <c r="AO78" i="4"/>
  <c r="Q31" i="6"/>
  <c r="BI13" i="4"/>
  <c r="BI12" i="4"/>
  <c r="BI39" i="4"/>
  <c r="BD12" i="4"/>
  <c r="BD39" i="4"/>
  <c r="BD13" i="4"/>
  <c r="AT12" i="4"/>
  <c r="AT13" i="4"/>
  <c r="AT39" i="4"/>
  <c r="T21" i="2"/>
  <c r="AW12" i="4"/>
  <c r="AW13" i="4"/>
  <c r="AW39" i="4"/>
  <c r="AZ12" i="4"/>
  <c r="AZ39" i="4"/>
  <c r="AZ13" i="4"/>
  <c r="BD27" i="4"/>
  <c r="BD38" i="4"/>
  <c r="BD26" i="4"/>
  <c r="I9" i="10"/>
  <c r="I10" i="10"/>
  <c r="R7" i="6"/>
  <c r="BH11" i="4"/>
  <c r="BH25" i="4"/>
  <c r="BH24" i="4"/>
  <c r="BB25" i="4"/>
  <c r="BB11" i="4"/>
  <c r="BB24" i="4"/>
  <c r="BI25" i="4"/>
  <c r="BI24" i="4"/>
  <c r="BI11" i="4"/>
  <c r="BA25" i="4"/>
  <c r="BA24" i="4"/>
  <c r="BA11" i="4"/>
  <c r="AT40" i="4"/>
  <c r="BK40" i="4"/>
  <c r="T25" i="2"/>
  <c r="BC12" i="4"/>
  <c r="BC39" i="4"/>
  <c r="BC13" i="4"/>
  <c r="BG13" i="4"/>
  <c r="BG12" i="4"/>
  <c r="BG39" i="4"/>
  <c r="AX12" i="4"/>
  <c r="AX13" i="4"/>
  <c r="AX39" i="4"/>
  <c r="Q7" i="10"/>
  <c r="S7" i="10"/>
  <c r="BF25" i="4"/>
  <c r="BF11" i="4"/>
  <c r="BF24" i="4"/>
  <c r="AZ25" i="4"/>
  <c r="AZ11" i="4"/>
  <c r="AZ24" i="4"/>
  <c r="BE24" i="4"/>
  <c r="BE25" i="4"/>
  <c r="BE11" i="4"/>
  <c r="AY25" i="4"/>
  <c r="AY24" i="4"/>
  <c r="AY11" i="4"/>
  <c r="S27" i="6"/>
  <c r="BA12" i="4"/>
  <c r="BA13" i="4"/>
  <c r="BA39" i="4"/>
  <c r="AV12" i="4"/>
  <c r="AV39" i="4"/>
  <c r="AV13" i="4"/>
  <c r="BE27" i="4"/>
  <c r="BE26" i="4"/>
  <c r="BE38" i="4"/>
  <c r="BG24" i="4"/>
  <c r="BG25" i="4"/>
  <c r="BG11" i="4"/>
  <c r="AX25" i="4"/>
  <c r="AX11" i="4"/>
  <c r="AX24" i="4"/>
  <c r="AT25" i="4"/>
  <c r="AT24" i="4"/>
  <c r="T22" i="2"/>
  <c r="AT11" i="4"/>
  <c r="AW25" i="4"/>
  <c r="AW24" i="4"/>
  <c r="AW11" i="4"/>
  <c r="BG27" i="4"/>
  <c r="BG26" i="4"/>
  <c r="BG38" i="4"/>
  <c r="BE13" i="4"/>
  <c r="BE39" i="4"/>
  <c r="BE12" i="4"/>
  <c r="AY12" i="4"/>
  <c r="AY39" i="4"/>
  <c r="AY13" i="4"/>
  <c r="BB12" i="4"/>
  <c r="BB13" i="4"/>
  <c r="BB39" i="4"/>
  <c r="AU12" i="4"/>
  <c r="AU13" i="4"/>
  <c r="AU39" i="4"/>
  <c r="BJ11" i="4"/>
  <c r="BJ25" i="4"/>
  <c r="BJ24" i="4"/>
  <c r="BD25" i="4"/>
  <c r="BD11" i="4"/>
  <c r="BD24" i="4"/>
  <c r="AV25" i="4"/>
  <c r="AV11" i="4"/>
  <c r="AV24" i="4"/>
  <c r="BC25" i="4"/>
  <c r="BC24" i="4"/>
  <c r="BC11" i="4"/>
  <c r="AU25" i="4"/>
  <c r="AU24" i="4"/>
  <c r="AU11" i="4"/>
  <c r="Q33" i="6"/>
  <c r="AZ67" i="4"/>
  <c r="J33" i="6"/>
  <c r="AR50" i="4"/>
  <c r="AR36" i="4"/>
  <c r="B33" i="6"/>
  <c r="BB68" i="4"/>
  <c r="AU68" i="4"/>
  <c r="D33" i="6"/>
  <c r="AX68" i="4"/>
  <c r="BC69" i="4"/>
  <c r="O33" i="6"/>
  <c r="AU67" i="4"/>
  <c r="AV67" i="4"/>
  <c r="BB69" i="4"/>
  <c r="BB67" i="4"/>
  <c r="L33" i="6"/>
  <c r="AZ68" i="4"/>
  <c r="AZ69" i="4"/>
  <c r="BC68" i="4"/>
  <c r="BC67" i="4"/>
  <c r="AU69" i="4"/>
  <c r="H33" i="6"/>
  <c r="AX67" i="4"/>
  <c r="AX69" i="4"/>
  <c r="E30" i="6"/>
  <c r="S30" i="6"/>
  <c r="AR64" i="4"/>
  <c r="B8" i="6"/>
  <c r="AR78" i="4"/>
  <c r="AT66" i="4"/>
  <c r="BK66" i="4"/>
  <c r="AT68" i="4"/>
  <c r="AV68" i="4"/>
  <c r="AY68" i="4"/>
  <c r="BA68" i="4"/>
  <c r="BD68" i="4"/>
  <c r="BK68" i="4"/>
  <c r="BD67" i="4"/>
  <c r="AW69" i="4"/>
  <c r="BA67" i="4"/>
  <c r="AY67" i="4"/>
  <c r="AY69" i="4"/>
  <c r="AV69" i="4"/>
  <c r="AT69" i="4"/>
  <c r="BA69" i="4"/>
  <c r="BD69" i="4"/>
  <c r="BK69" i="4"/>
  <c r="AW67" i="4"/>
  <c r="AT67" i="4"/>
  <c r="BK67" i="4"/>
  <c r="S31" i="6"/>
  <c r="G33" i="6"/>
  <c r="F11" i="6"/>
  <c r="S6" i="6"/>
  <c r="BH26" i="4"/>
  <c r="BH38" i="4"/>
  <c r="BH27" i="4"/>
  <c r="BA27" i="4"/>
  <c r="BA26" i="4"/>
  <c r="BA38" i="4"/>
  <c r="BJ26" i="4"/>
  <c r="BJ38" i="4"/>
  <c r="BJ27" i="4"/>
  <c r="AX27" i="4"/>
  <c r="AX26" i="4"/>
  <c r="AX38" i="4"/>
  <c r="AW27" i="4"/>
  <c r="AW38" i="4"/>
  <c r="AW26" i="4"/>
  <c r="BK39" i="4"/>
  <c r="BK25" i="4"/>
  <c r="BC27" i="4"/>
  <c r="BC38" i="4"/>
  <c r="BC26" i="4"/>
  <c r="BF38" i="4"/>
  <c r="BF26" i="4"/>
  <c r="BF27" i="4"/>
  <c r="AV27" i="4"/>
  <c r="AV38" i="4"/>
  <c r="AV26" i="4"/>
  <c r="BK13" i="4"/>
  <c r="BB27" i="4"/>
  <c r="BB26" i="4"/>
  <c r="BB38" i="4"/>
  <c r="AY27" i="4"/>
  <c r="AY38" i="4"/>
  <c r="AY26" i="4"/>
  <c r="AZ27" i="4"/>
  <c r="AZ38" i="4"/>
  <c r="AZ26" i="4"/>
  <c r="BK24" i="4"/>
  <c r="S9" i="6"/>
  <c r="C11" i="6"/>
  <c r="BK11" i="4"/>
  <c r="BI38" i="4"/>
  <c r="BI26" i="4"/>
  <c r="BI27" i="4"/>
  <c r="AU27" i="4"/>
  <c r="AU38" i="4"/>
  <c r="AU26" i="4"/>
  <c r="AT27" i="4"/>
  <c r="AT38" i="4"/>
  <c r="AT26" i="4"/>
  <c r="T23" i="2"/>
  <c r="R11" i="6"/>
  <c r="S7" i="6"/>
  <c r="BK12" i="4"/>
  <c r="B11" i="6"/>
  <c r="B9" i="10"/>
  <c r="B10" i="10"/>
  <c r="S8" i="6"/>
  <c r="E33" i="6"/>
  <c r="S33" i="6"/>
  <c r="BK38" i="4"/>
  <c r="BK27" i="4"/>
  <c r="F9" i="10"/>
  <c r="F10" i="10"/>
  <c r="C9" i="10"/>
  <c r="S11" i="6"/>
  <c r="C14" i="6"/>
  <c r="BK26" i="4"/>
  <c r="B34" i="6"/>
  <c r="C34" i="6"/>
  <c r="D34" i="6"/>
  <c r="E34" i="6"/>
  <c r="F34" i="6"/>
  <c r="G34" i="6"/>
  <c r="H34" i="6"/>
  <c r="I34" i="6"/>
  <c r="J34" i="6"/>
  <c r="K34" i="6"/>
  <c r="L34" i="6"/>
  <c r="M34" i="6"/>
  <c r="N34" i="6"/>
  <c r="O34" i="6"/>
  <c r="P34" i="6"/>
  <c r="Q34" i="6"/>
  <c r="R34" i="6"/>
  <c r="S34" i="6"/>
  <c r="I18" i="6"/>
  <c r="Q22" i="6"/>
  <c r="P18" i="6"/>
  <c r="F19" i="6"/>
  <c r="H19" i="6"/>
  <c r="B19" i="6"/>
  <c r="C19" i="6"/>
  <c r="D19" i="6"/>
  <c r="E19" i="6"/>
  <c r="G19" i="6"/>
  <c r="I19" i="6"/>
  <c r="J19" i="6"/>
  <c r="K19" i="6"/>
  <c r="L19" i="6"/>
  <c r="M19" i="6"/>
  <c r="N19" i="6"/>
  <c r="O19" i="6"/>
  <c r="P19" i="6"/>
  <c r="Q19" i="6"/>
  <c r="R19" i="6"/>
  <c r="S19" i="6"/>
  <c r="G22" i="6"/>
  <c r="G35" i="6"/>
  <c r="G36" i="6"/>
  <c r="B18" i="6"/>
  <c r="C18" i="6"/>
  <c r="D18" i="6"/>
  <c r="E18" i="6"/>
  <c r="F18" i="6"/>
  <c r="G18" i="6"/>
  <c r="H18" i="6"/>
  <c r="J18" i="6"/>
  <c r="K18" i="6"/>
  <c r="L18" i="6"/>
  <c r="M18" i="6"/>
  <c r="N18" i="6"/>
  <c r="O18" i="6"/>
  <c r="Q18" i="6"/>
  <c r="R18" i="6"/>
  <c r="S18" i="6"/>
  <c r="B20" i="6"/>
  <c r="C20" i="6"/>
  <c r="D20" i="6"/>
  <c r="E20" i="6"/>
  <c r="F20" i="6"/>
  <c r="G20" i="6"/>
  <c r="H20" i="6"/>
  <c r="I20" i="6"/>
  <c r="J20" i="6"/>
  <c r="K20" i="6"/>
  <c r="L20" i="6"/>
  <c r="M20" i="6"/>
  <c r="N20" i="6"/>
  <c r="O20" i="6"/>
  <c r="P20" i="6"/>
  <c r="Q20" i="6"/>
  <c r="R20" i="6"/>
  <c r="S20" i="6"/>
  <c r="B21" i="6"/>
  <c r="C21" i="6"/>
  <c r="D21" i="6"/>
  <c r="E21" i="6"/>
  <c r="F21" i="6"/>
  <c r="G21" i="6"/>
  <c r="H21" i="6"/>
  <c r="I21" i="6"/>
  <c r="J21" i="6"/>
  <c r="K21" i="6"/>
  <c r="L21" i="6"/>
  <c r="M21" i="6"/>
  <c r="N21" i="6"/>
  <c r="O21" i="6"/>
  <c r="P21" i="6"/>
  <c r="Q21" i="6"/>
  <c r="R21" i="6"/>
  <c r="S21" i="6"/>
  <c r="B22" i="6"/>
  <c r="C22" i="6"/>
  <c r="D22" i="6"/>
  <c r="E22" i="6"/>
  <c r="F22" i="6"/>
  <c r="H22" i="6"/>
  <c r="I22" i="6"/>
  <c r="J22" i="6"/>
  <c r="K22" i="6"/>
  <c r="L22" i="6"/>
  <c r="M22" i="6"/>
  <c r="N22" i="6"/>
  <c r="O22" i="6"/>
  <c r="P22" i="6"/>
  <c r="R22" i="6"/>
  <c r="S22" i="6"/>
  <c r="S23" i="6"/>
  <c r="T23" i="6"/>
  <c r="H35" i="6"/>
  <c r="H36" i="6"/>
  <c r="D35" i="6"/>
  <c r="D36" i="6"/>
  <c r="M35" i="6"/>
  <c r="M36" i="6"/>
  <c r="O35" i="6"/>
  <c r="O36" i="6"/>
  <c r="J35" i="6"/>
  <c r="J36" i="6"/>
  <c r="B35" i="6"/>
  <c r="C35" i="6"/>
  <c r="E35" i="6"/>
  <c r="F35" i="6"/>
  <c r="I35" i="6"/>
  <c r="K35" i="6"/>
  <c r="L35" i="6"/>
  <c r="N35" i="6"/>
  <c r="P35" i="6"/>
  <c r="Q35" i="6"/>
  <c r="R35" i="6"/>
  <c r="S35" i="6"/>
  <c r="F36" i="6"/>
  <c r="K36" i="6"/>
  <c r="N36" i="6"/>
  <c r="R36" i="6"/>
  <c r="Q36" i="6"/>
  <c r="C36" i="6"/>
  <c r="L36" i="6"/>
  <c r="I36" i="6"/>
  <c r="E36" i="6"/>
  <c r="P36" i="6"/>
  <c r="C12" i="6"/>
  <c r="R12" i="6"/>
  <c r="F12" i="6"/>
  <c r="M12" i="6"/>
  <c r="M14" i="6"/>
  <c r="L12" i="6"/>
  <c r="H12" i="6"/>
  <c r="B14" i="6"/>
  <c r="Q12" i="6"/>
  <c r="K14" i="6"/>
  <c r="E12" i="6"/>
  <c r="I14" i="6"/>
  <c r="N14" i="6"/>
  <c r="D12" i="6"/>
  <c r="Q14" i="6"/>
  <c r="Q13" i="6"/>
  <c r="P12" i="6"/>
  <c r="H14" i="6"/>
  <c r="J14" i="6"/>
  <c r="N12" i="6"/>
  <c r="D14" i="6"/>
  <c r="K12" i="6"/>
  <c r="G14" i="6"/>
  <c r="O14" i="6"/>
  <c r="P14" i="6"/>
  <c r="I12" i="6"/>
  <c r="J12" i="6"/>
  <c r="L14" i="6"/>
  <c r="O12" i="6"/>
  <c r="B12" i="6"/>
  <c r="G12" i="6"/>
  <c r="S12" i="6"/>
  <c r="E14" i="6"/>
  <c r="C10" i="10"/>
  <c r="C11" i="10"/>
  <c r="S9" i="10"/>
  <c r="Q9" i="10"/>
  <c r="C13" i="6"/>
  <c r="F14" i="6"/>
  <c r="R14" i="6"/>
  <c r="R13" i="6"/>
  <c r="B36" i="6"/>
  <c r="S36" i="6"/>
  <c r="L11" i="10"/>
  <c r="L12" i="10"/>
  <c r="L15" i="10"/>
  <c r="L13" i="6"/>
  <c r="O11" i="10"/>
  <c r="O12" i="10"/>
  <c r="O15" i="10"/>
  <c r="O13" i="6"/>
  <c r="E11" i="10"/>
  <c r="E12" i="10"/>
  <c r="E15" i="10"/>
  <c r="E13" i="6"/>
  <c r="G11" i="10"/>
  <c r="G12" i="10"/>
  <c r="G15" i="10"/>
  <c r="G13" i="6"/>
  <c r="J11" i="10"/>
  <c r="J12" i="10"/>
  <c r="J15" i="10"/>
  <c r="J13" i="6"/>
  <c r="K11" i="10"/>
  <c r="K12" i="10"/>
  <c r="K15" i="10"/>
  <c r="K13" i="6"/>
  <c r="H11" i="10"/>
  <c r="H12" i="10"/>
  <c r="H15" i="10"/>
  <c r="H13" i="6"/>
  <c r="N11" i="10"/>
  <c r="N12" i="10"/>
  <c r="N15" i="10"/>
  <c r="N13" i="6"/>
  <c r="M13" i="6"/>
  <c r="M11" i="10"/>
  <c r="M12" i="10"/>
  <c r="M15" i="10"/>
  <c r="F11" i="10"/>
  <c r="F12" i="10"/>
  <c r="F15" i="10"/>
  <c r="F13" i="6"/>
  <c r="C12" i="10"/>
  <c r="C15" i="10"/>
  <c r="Q10" i="10"/>
  <c r="S10" i="10"/>
  <c r="P11" i="10"/>
  <c r="P12" i="10"/>
  <c r="P15" i="10"/>
  <c r="P13" i="6"/>
  <c r="D11" i="10"/>
  <c r="D12" i="10"/>
  <c r="D15" i="10"/>
  <c r="D13" i="6"/>
  <c r="I11" i="10"/>
  <c r="I12" i="10"/>
  <c r="I15" i="10"/>
  <c r="I13" i="6"/>
  <c r="S14" i="6"/>
  <c r="B11" i="10"/>
  <c r="B13" i="6"/>
  <c r="S13" i="6"/>
  <c r="S11" i="10"/>
  <c r="Q11" i="10"/>
  <c r="B12" i="10"/>
  <c r="S12" i="10"/>
  <c r="Q12" i="10"/>
  <c r="B15" i="10"/>
  <c r="Q15" i="10"/>
</calcChain>
</file>

<file path=xl/comments1.xml><?xml version="1.0" encoding="utf-8"?>
<comments xmlns="http://schemas.openxmlformats.org/spreadsheetml/2006/main">
  <authors>
    <author>Microsoft Office User</author>
  </authors>
  <commentList>
    <comment ref="B2" authorId="0" shapeId="0">
      <text>
        <r>
          <rPr>
            <b/>
            <sz val="10"/>
            <color indexed="81"/>
            <rFont val="Calibri"/>
          </rPr>
          <t xml:space="preserve">*Staff not to enter data, Finance will complete 
</t>
        </r>
      </text>
    </comment>
    <comment ref="D2" authorId="0" shapeId="0">
      <text>
        <r>
          <rPr>
            <sz val="10"/>
            <color indexed="81"/>
            <rFont val="Calibri"/>
          </rPr>
          <t>Enter a value between 1 and 0, If a full time is other than 40hrs/week, alter this on the Time Entry sheet</t>
        </r>
      </text>
    </comment>
    <comment ref="D7" authorId="0" shapeId="0">
      <text>
        <r>
          <rPr>
            <b/>
            <sz val="10"/>
            <color indexed="81"/>
            <rFont val="Calibri"/>
          </rPr>
          <t xml:space="preserve">Check subtasks 1-10 for each activity if this section is RED, Yellow is just an alert that Sub tasks are not being used and Activity Totals will be used instead
</t>
        </r>
      </text>
    </comment>
    <comment ref="E7" authorId="0" shapeId="0">
      <text>
        <r>
          <rPr>
            <b/>
            <sz val="10"/>
            <color indexed="81"/>
            <rFont val="Calibri"/>
          </rPr>
          <t>Displays the total of   activity percentages, this should equal 100%.</t>
        </r>
      </text>
    </comment>
  </commentList>
</comments>
</file>

<file path=xl/sharedStrings.xml><?xml version="1.0" encoding="utf-8"?>
<sst xmlns="http://schemas.openxmlformats.org/spreadsheetml/2006/main" count="280" uniqueCount="185">
  <si>
    <t>Time Sheet Completion</t>
  </si>
  <si>
    <t>Activity Status</t>
  </si>
  <si>
    <t>Task Status</t>
  </si>
  <si>
    <t>FUND</t>
  </si>
  <si>
    <t>SERVICE</t>
  </si>
  <si>
    <t>OTHER</t>
  </si>
  <si>
    <t>AVAILABLE</t>
  </si>
  <si>
    <t>Row Totals</t>
  </si>
  <si>
    <t># of New Funds Established</t>
  </si>
  <si>
    <t># of Gifts</t>
  </si>
  <si>
    <t>$ Value of Gifts</t>
  </si>
  <si>
    <t># of Funds (including deferred)</t>
  </si>
  <si>
    <t>$ value of grants approved</t>
  </si>
  <si>
    <t># of grants/scholarships approved</t>
  </si>
  <si>
    <t>% of New funds established</t>
  </si>
  <si>
    <t>% of gifts</t>
  </si>
  <si>
    <t>% of funds (including deferred)</t>
  </si>
  <si>
    <t>% of asset value of funds</t>
  </si>
  <si>
    <t>PLEASE READ BEFORE PROCEEDING</t>
  </si>
  <si>
    <t>This Sheet marks the start of your staff time sheets.  Please Duplicate the first time sheet for each of your employees before entering any data in the sheets.  Make sure that all Time sheets are located between Sheet "Time Entry" and Sheet "Time end"</t>
  </si>
  <si>
    <t>**If your organization uses a different time scale for full-time employees, you can adjust it below.</t>
  </si>
  <si>
    <t>1 FTE =</t>
  </si>
  <si>
    <t>Hours per week</t>
  </si>
  <si>
    <t>Hours per Year</t>
  </si>
  <si>
    <t>Staff Member:</t>
  </si>
  <si>
    <t>Title:</t>
  </si>
  <si>
    <t>Salary:</t>
  </si>
  <si>
    <t>FTE:</t>
  </si>
  <si>
    <t>Benefits:</t>
  </si>
  <si>
    <t>Reported Hours:</t>
  </si>
  <si>
    <t>Total</t>
  </si>
  <si>
    <t>Staff Time Allocation Worksheet</t>
  </si>
  <si>
    <t>$ per Activity/Task/Fund</t>
  </si>
  <si>
    <t>(FUNDS AND PRODUCTS FROM FUND STATS)</t>
  </si>
  <si>
    <t>CALCULATED VALUES (All VALUES ARE GENERATED BASED ON THE TABLE TO THE LEFT)</t>
  </si>
  <si>
    <t>Activity Totals</t>
  </si>
  <si>
    <t>Total Row = 100%</t>
  </si>
  <si>
    <t>Activity Total</t>
  </si>
  <si>
    <t>Estimate of Time</t>
  </si>
  <si>
    <t>Task Total</t>
  </si>
  <si>
    <t>% of Time</t>
  </si>
  <si>
    <t>Salary</t>
  </si>
  <si>
    <t>Hours</t>
  </si>
  <si>
    <t>Maintaining Funds</t>
  </si>
  <si>
    <t>Making Grants</t>
  </si>
  <si>
    <t>%</t>
  </si>
  <si>
    <t>Providing Non-Grant Svcs to the Community and Community Engagement</t>
  </si>
  <si>
    <t>Other Staff Activities - enter total time only; will automatically spread</t>
  </si>
  <si>
    <t>END OF TIME SHEETS</t>
  </si>
  <si>
    <t xml:space="preserve">DO NOT EDIT OR MOVE THIS SHEET.  </t>
  </si>
  <si>
    <t>This sheet must be at the last sheet following your employee Time Entry Forms</t>
  </si>
  <si>
    <t>STAFF SUMMARY</t>
  </si>
  <si>
    <t>Allocation of $ used</t>
  </si>
  <si>
    <t>Totals</t>
  </si>
  <si>
    <t>Acquiring / Establishing a New Fund or Acquiring a New Gift</t>
  </si>
  <si>
    <t>Grantmaking</t>
  </si>
  <si>
    <t>Providing non-grant services to nonprofit community</t>
  </si>
  <si>
    <t>Other Staff Activities</t>
  </si>
  <si>
    <t>% Salaries</t>
  </si>
  <si>
    <t>% Salaries - Operating Funds</t>
  </si>
  <si>
    <t>Allocation of Time in %</t>
  </si>
  <si>
    <t>Maintaining Funds and Donor Relationships</t>
  </si>
  <si>
    <t>Providing Non-Grant Services to the Community and Community Engagement</t>
  </si>
  <si>
    <t xml:space="preserve">Other Staff Activities - </t>
  </si>
  <si>
    <t>Based on Hours</t>
  </si>
  <si>
    <t>Annual Hours</t>
  </si>
  <si>
    <t>% Time</t>
  </si>
  <si>
    <t>% Time - Operating</t>
  </si>
  <si>
    <t>Hours + Operatings</t>
  </si>
  <si>
    <t>Operating Revenue</t>
  </si>
  <si>
    <t>Accounts</t>
  </si>
  <si>
    <t>Direct Expenses</t>
  </si>
  <si>
    <t>Indirect Costs</t>
  </si>
  <si>
    <t>Financial Summary</t>
  </si>
  <si>
    <t>Wages &amp; Benefits</t>
  </si>
  <si>
    <t>Revenue</t>
  </si>
  <si>
    <t>Indirect Expenses</t>
  </si>
  <si>
    <t>-</t>
  </si>
  <si>
    <t>Net Income (subsidies)</t>
  </si>
  <si>
    <t>Operating Expense Allocation</t>
  </si>
  <si>
    <t>Net Income w/allocation</t>
  </si>
  <si>
    <t>Fee Adjustments?</t>
  </si>
  <si>
    <t>Revised Net Income</t>
  </si>
  <si>
    <t>Time Allocations (ENTER BELOW A3:A11)</t>
  </si>
  <si>
    <t>SPLIT FORMULA</t>
  </si>
  <si>
    <t>Product Type</t>
  </si>
  <si>
    <t># of Products</t>
  </si>
  <si>
    <t>Allocation Methods</t>
  </si>
  <si>
    <t>Use Worksheet Cell Value</t>
  </si>
  <si>
    <t xml:space="preserve">Based on New Funds </t>
  </si>
  <si>
    <t># New Funds / # Total New Funds</t>
  </si>
  <si>
    <t>Split Based on Funds per Type</t>
  </si>
  <si>
    <t># Funds / # Total Funds</t>
  </si>
  <si>
    <t>Split Based on Assets</t>
  </si>
  <si>
    <t>Fund Assets / Total Assets</t>
  </si>
  <si>
    <t># Gifts / # Total Gifts</t>
  </si>
  <si>
    <t>Split Based on Grant Apps</t>
  </si>
  <si>
    <t># Fund Apps / # Total Apps</t>
  </si>
  <si>
    <t>Split Based on Apps &amp; Awards</t>
  </si>
  <si>
    <t>(# Apps + # Awards) / (# Total Apps + # Total Awards)</t>
  </si>
  <si>
    <t>Use Cell Values and remainder goes to Unrestricted (manual or auto?)</t>
  </si>
  <si>
    <t>Staff Time Calculations</t>
  </si>
  <si>
    <t>Total Activity Status</t>
  </si>
  <si>
    <t>Sub Tasks Complete</t>
  </si>
  <si>
    <t>Admin Fees to Fund</t>
  </si>
  <si>
    <t>Activity Sub-Task</t>
  </si>
  <si>
    <t>Allocation Status</t>
  </si>
  <si>
    <t>Time Entry Sheets Complete?</t>
  </si>
  <si>
    <t>Enter Employee Name</t>
  </si>
  <si>
    <t>ALLOCATIONS</t>
  </si>
  <si>
    <t>Sub Task %</t>
  </si>
  <si>
    <t>Time Allocation Method</t>
  </si>
  <si>
    <t>Enter Activity  %</t>
  </si>
  <si>
    <t>PRODUCTS (FUNDS, PRODUCTS AND SERVICES), Enter the type of product in Row 3, Enter the Name of the Product in Row 4, some products have been considered common across most organizations and have been prefilled for you.</t>
  </si>
  <si>
    <t>Identify Products and Type</t>
  </si>
  <si>
    <t>Enter Product Data</t>
  </si>
  <si>
    <t>Where? (Click to Go there)</t>
  </si>
  <si>
    <t>Adjust FTE hours (if Needed)</t>
  </si>
  <si>
    <t>Duplicate Time Entry Template for each employee and rename</t>
  </si>
  <si>
    <t>Delete Time Entry Template or rename to use as a staff time entry worksheet</t>
  </si>
  <si>
    <t>Check Time Sheets for Errors</t>
  </si>
  <si>
    <t>Restrict staff access to file and then enter staff salary and benefit information</t>
  </si>
  <si>
    <t>Check Staff Summary worksheet for complete data (recommend verifying hours and wages/benefits total correctly)</t>
  </si>
  <si>
    <t>Enter Direct Expenses data (recommend using export from accounting system)</t>
  </si>
  <si>
    <t>Step</t>
  </si>
  <si>
    <t>Sustainability Costing Tool</t>
  </si>
  <si>
    <t>Service</t>
  </si>
  <si>
    <t>Other</t>
  </si>
  <si>
    <t>Completed cells with correct values will be green</t>
  </si>
  <si>
    <t>Cell Color Key</t>
  </si>
  <si>
    <t>Cells to enter data will be light blue</t>
  </si>
  <si>
    <t>Warnings may or may not impact calculations are yellow</t>
  </si>
  <si>
    <t>Cells with errors or that require data to be entered will be red</t>
  </si>
  <si>
    <t>Enter Revenue data (recommend using an expert form accounting system)</t>
  </si>
  <si>
    <t>Enter Indirect Expenses data (recommend using export from accounting system)</t>
  </si>
  <si>
    <t>Review Financial Summary data and calculations</t>
  </si>
  <si>
    <t>Please use the following instructions and included documentation</t>
  </si>
  <si>
    <t># of grant proposals (approved &amp; denied)</t>
  </si>
  <si>
    <t>% of grant proposals (approved &amp; denied)</t>
  </si>
  <si>
    <t xml:space="preserve"> Acquiring/Establishing a New Fund/Gift</t>
  </si>
  <si>
    <t>Total Salaries and Benefits all Funds</t>
  </si>
  <si>
    <t>Total Salaries and Benefits less operating Funds</t>
  </si>
  <si>
    <t>Allocate operating expenses by:</t>
  </si>
  <si>
    <t>Salary and Benefits</t>
  </si>
  <si>
    <t>Enter an "X" when Done</t>
  </si>
  <si>
    <t># of Missing or Extra Sub Task %s</t>
  </si>
  <si>
    <t>Have each staff member complete their individual time entry worksheet (make sure no salary/benefits info. is entered to keep the data private)</t>
  </si>
  <si>
    <t>Select Indirect (operating) Expense allocation method on Financial Summary worksheet</t>
  </si>
  <si>
    <t>**Optional** Test new fee adjustments by inserting your potential fee changes (revenue) into the cells to see new net revenue numbers</t>
  </si>
  <si>
    <t>Check the Council of Michigan Foundations for the latest version</t>
  </si>
  <si>
    <t>Grand Rapids Community Foundation</t>
  </si>
  <si>
    <t>Agency Endowment</t>
  </si>
  <si>
    <t xml:space="preserve"> </t>
  </si>
  <si>
    <t>DAF</t>
  </si>
  <si>
    <t>Total Assets</t>
  </si>
  <si>
    <t>$ Asset Value of Funds (same as above)</t>
  </si>
  <si>
    <t># of grants/scholarships payments - USED?</t>
  </si>
  <si>
    <t>% of apps and awards (proposals &amp; appr.)</t>
  </si>
  <si>
    <t># of grants (approved)</t>
  </si>
  <si>
    <t>Total % from above sections</t>
  </si>
  <si>
    <t>OTHER-Split based on first 4 activities</t>
  </si>
  <si>
    <t>Split Based on Gifts</t>
  </si>
  <si>
    <t>Foundation Name</t>
  </si>
  <si>
    <t>Unresricted</t>
  </si>
  <si>
    <t>Operating Fund</t>
  </si>
  <si>
    <t>Field of Interest</t>
  </si>
  <si>
    <t>Scholarships</t>
  </si>
  <si>
    <t>MEETINGS (Staff)</t>
  </si>
  <si>
    <t>MEETINGS (Committee &amp; Board)</t>
  </si>
  <si>
    <t>ADMINISTRATIVE</t>
  </si>
  <si>
    <t>General Administrative duties</t>
  </si>
  <si>
    <t>PROSPECTS</t>
  </si>
  <si>
    <t>DONORS</t>
  </si>
  <si>
    <t>GIFTS</t>
  </si>
  <si>
    <r>
      <t xml:space="preserve">DEVELOP PRO. </t>
    </r>
    <r>
      <rPr>
        <b/>
        <sz val="12"/>
        <rFont val="Calibri (Body)"/>
      </rPr>
      <t>RELATIONSHIPS</t>
    </r>
  </si>
  <si>
    <t>FUNDS</t>
  </si>
  <si>
    <t>INVESTMENTS</t>
  </si>
  <si>
    <t>GENERAL</t>
  </si>
  <si>
    <t>POTENTIAL GRANTEES</t>
  </si>
  <si>
    <t>DONOR INVOLVEMENT</t>
  </si>
  <si>
    <t>GRANT ADMINISTRATION</t>
  </si>
  <si>
    <t>COMMUNITY MEETINGS</t>
  </si>
  <si>
    <t>COMMUNITY SERVICES</t>
  </si>
  <si>
    <t>Other Staff Activities - enter total time only; use OTHER to automatically spread</t>
  </si>
  <si>
    <t>ver.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</si>
</sst>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164" formatCode="_-* #,##0.00_-;\-* #,##0.00_-;_-* &quot;-&quot;??_-;_-@_-"/>
    <numFmt numFmtId="165" formatCode="0.0%"/>
    <numFmt numFmtId="166" formatCode="_(* #,##0_);_(* \(#,##0\);_(* &quot;-&quot;??_);_(@_)"/>
    <numFmt numFmtId="167" formatCode="&quot;$&quot;#,##0.00"/>
    <numFmt numFmtId="168" formatCode="&quot;$&quot;#,##0"/>
  </numFmts>
  <fonts count="4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0"/>
      <color indexed="81"/>
      <name val="Calibri"/>
    </font>
    <font>
      <sz val="10"/>
      <name val="Arial"/>
      <family val="2"/>
    </font>
    <font>
      <b/>
      <sz val="10"/>
      <color theme="1"/>
      <name val="Calibri"/>
      <family val="2"/>
      <scheme val="minor"/>
    </font>
    <font>
      <sz val="10"/>
      <color theme="1"/>
      <name val="Calibri"/>
      <family val="2"/>
      <scheme val="minor"/>
    </font>
    <font>
      <sz val="10"/>
      <color rgb="FF000000"/>
      <name val="Arial"/>
      <family val="2"/>
    </font>
    <font>
      <sz val="12"/>
      <color theme="0"/>
      <name val="Calibri"/>
      <family val="2"/>
      <scheme val="minor"/>
    </font>
    <font>
      <b/>
      <sz val="10"/>
      <color indexed="81"/>
      <name val="Calibri"/>
    </font>
    <font>
      <b/>
      <sz val="12"/>
      <name val="Calibri"/>
      <scheme val="minor"/>
    </font>
    <font>
      <sz val="12"/>
      <name val="Calibri"/>
      <scheme val="minor"/>
    </font>
    <font>
      <sz val="14"/>
      <color theme="1"/>
      <name val="Calibri"/>
      <family val="2"/>
      <scheme val="minor"/>
    </font>
    <font>
      <sz val="16"/>
      <color theme="1"/>
      <name val="Calibri"/>
      <family val="2"/>
      <scheme val="minor"/>
    </font>
    <font>
      <sz val="18"/>
      <color theme="1"/>
      <name val="Calibri"/>
      <family val="2"/>
      <scheme val="minor"/>
    </font>
    <font>
      <b/>
      <sz val="18"/>
      <color rgb="FFFF0000"/>
      <name val="Calibri"/>
      <scheme val="minor"/>
    </font>
    <font>
      <sz val="8"/>
      <name val="Calibri"/>
      <family val="2"/>
      <scheme val="minor"/>
    </font>
    <font>
      <b/>
      <sz val="20"/>
      <color theme="0"/>
      <name val="Calibri"/>
      <scheme val="minor"/>
    </font>
    <font>
      <sz val="20"/>
      <color theme="0"/>
      <name val="Calibri"/>
      <family val="2"/>
      <scheme val="minor"/>
    </font>
    <font>
      <b/>
      <sz val="20"/>
      <color rgb="FFFF0000"/>
      <name val="Calibri"/>
      <scheme val="minor"/>
    </font>
    <font>
      <b/>
      <sz val="16"/>
      <color rgb="FFFF0000"/>
      <name val="Calibri"/>
      <family val="2"/>
      <scheme val="minor"/>
    </font>
    <font>
      <u/>
      <sz val="12"/>
      <color theme="10"/>
      <name val="Calibri"/>
      <family val="2"/>
      <scheme val="minor"/>
    </font>
    <font>
      <sz val="28"/>
      <color theme="0"/>
      <name val="Calibri"/>
      <family val="2"/>
      <scheme val="minor"/>
    </font>
    <font>
      <b/>
      <sz val="18"/>
      <color theme="0"/>
      <name val="Calibri"/>
      <scheme val="minor"/>
    </font>
    <font>
      <b/>
      <sz val="14"/>
      <color theme="0"/>
      <name val="Calibri"/>
      <family val="2"/>
      <scheme val="minor"/>
    </font>
    <font>
      <sz val="18"/>
      <color theme="0"/>
      <name val="Calibri"/>
      <family val="2"/>
      <scheme val="minor"/>
    </font>
    <font>
      <sz val="12"/>
      <color rgb="FFC00000"/>
      <name val="Calibri"/>
      <family val="2"/>
      <scheme val="minor"/>
    </font>
    <font>
      <sz val="12"/>
      <color theme="9" tint="-0.249977111117893"/>
      <name val="Calibri"/>
      <family val="2"/>
      <scheme val="minor"/>
    </font>
    <font>
      <sz val="12"/>
      <color theme="7" tint="-0.249977111117893"/>
      <name val="Calibri"/>
      <family val="2"/>
      <scheme val="minor"/>
    </font>
    <font>
      <b/>
      <sz val="26"/>
      <color theme="0"/>
      <name val="Calibri"/>
      <scheme val="minor"/>
    </font>
    <font>
      <sz val="26"/>
      <color theme="0"/>
      <name val="Calibri"/>
      <scheme val="minor"/>
    </font>
    <font>
      <b/>
      <sz val="24"/>
      <color theme="0"/>
      <name val="Calibri"/>
      <scheme val="minor"/>
    </font>
    <font>
      <sz val="24"/>
      <color theme="0"/>
      <name val="Calibri"/>
      <scheme val="minor"/>
    </font>
    <font>
      <u/>
      <sz val="12"/>
      <color theme="0"/>
      <name val="Calibri"/>
      <family val="2"/>
      <scheme val="minor"/>
    </font>
    <font>
      <b/>
      <sz val="8"/>
      <color theme="1"/>
      <name val="Calibri"/>
      <family val="2"/>
      <scheme val="minor"/>
    </font>
    <font>
      <sz val="8"/>
      <color theme="1"/>
      <name val="Calibri"/>
      <family val="2"/>
      <scheme val="minor"/>
    </font>
    <font>
      <b/>
      <sz val="12"/>
      <name val="Calibri (Body)"/>
    </font>
  </fonts>
  <fills count="19">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FFFF"/>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7CE"/>
        <bgColor indexed="64"/>
      </patternFill>
    </fill>
    <fill>
      <patternFill patternType="solid">
        <fgColor rgb="FFC6EFCE"/>
        <bgColor indexed="64"/>
      </patternFill>
    </fill>
    <fill>
      <patternFill patternType="solid">
        <fgColor rgb="FF939597"/>
        <bgColor indexed="64"/>
      </patternFill>
    </fill>
    <fill>
      <patternFill patternType="solid">
        <fgColor rgb="FF8AD2EB"/>
        <bgColor indexed="64"/>
      </patternFill>
    </fill>
    <fill>
      <patternFill patternType="solid">
        <fgColor rgb="FF004990"/>
        <bgColor indexed="64"/>
      </patternFill>
    </fill>
    <fill>
      <patternFill patternType="solid">
        <fgColor theme="7" tint="0.79998168889431442"/>
        <bgColor indexed="64"/>
      </patternFill>
    </fill>
    <fill>
      <patternFill patternType="solid">
        <fgColor rgb="FF174D83"/>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theme="0"/>
      </right>
      <top/>
      <bottom style="thin">
        <color auto="1"/>
      </bottom>
      <diagonal/>
    </border>
    <border>
      <left style="thin">
        <color theme="0"/>
      </left>
      <right style="thin">
        <color theme="0"/>
      </right>
      <top/>
      <bottom style="thin">
        <color auto="1"/>
      </bottom>
      <diagonal/>
    </border>
    <border>
      <left style="thin">
        <color theme="0"/>
      </left>
      <right style="thin">
        <color theme="0"/>
      </right>
      <top/>
      <bottom style="medium">
        <color auto="1"/>
      </bottom>
      <diagonal/>
    </border>
    <border>
      <left style="medium">
        <color auto="1"/>
      </left>
      <right style="thin">
        <color theme="0"/>
      </right>
      <top/>
      <bottom style="medium">
        <color auto="1"/>
      </bottom>
      <diagonal/>
    </border>
    <border>
      <left/>
      <right style="thin">
        <color theme="0"/>
      </right>
      <top/>
      <bottom style="medium">
        <color auto="1"/>
      </bottom>
      <diagonal/>
    </border>
    <border>
      <left/>
      <right/>
      <top/>
      <bottom style="medium">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25" fillId="0" borderId="0" applyNumberFormat="0" applyFill="0" applyBorder="0" applyAlignment="0" applyProtection="0"/>
  </cellStyleXfs>
  <cellXfs count="319">
    <xf numFmtId="0" fontId="0" fillId="0" borderId="0" xfId="0"/>
    <xf numFmtId="165" fontId="0" fillId="0" borderId="0" xfId="2" applyNumberFormat="1" applyFont="1" applyFill="1" applyBorder="1" applyAlignment="1">
      <alignment vertical="center" wrapText="1"/>
    </xf>
    <xf numFmtId="0" fontId="3" fillId="0" borderId="0" xfId="0" applyFont="1"/>
    <xf numFmtId="0" fontId="0" fillId="0" borderId="0" xfId="0" applyFill="1"/>
    <xf numFmtId="0" fontId="0" fillId="0" borderId="0" xfId="0" applyBorder="1"/>
    <xf numFmtId="0" fontId="0" fillId="0" borderId="0" xfId="0" applyFill="1" applyBorder="1"/>
    <xf numFmtId="0" fontId="0" fillId="0" borderId="2" xfId="0" applyBorder="1"/>
    <xf numFmtId="0" fontId="2" fillId="3" borderId="0" xfId="0" applyFont="1" applyFill="1" applyBorder="1"/>
    <xf numFmtId="0" fontId="2" fillId="3" borderId="4" xfId="0" applyFont="1" applyFill="1" applyBorder="1"/>
    <xf numFmtId="0" fontId="2" fillId="3" borderId="0" xfId="0" applyFont="1" applyFill="1"/>
    <xf numFmtId="0" fontId="0" fillId="4" borderId="2" xfId="0" applyFont="1" applyFill="1" applyBorder="1" applyAlignment="1">
      <alignment vertical="center" wrapText="1"/>
    </xf>
    <xf numFmtId="0" fontId="0" fillId="4" borderId="2" xfId="0" applyFill="1" applyBorder="1"/>
    <xf numFmtId="0" fontId="3" fillId="4" borderId="2" xfId="0" applyFont="1" applyFill="1" applyBorder="1" applyAlignment="1">
      <alignment horizontal="center" vertical="center" wrapText="1"/>
    </xf>
    <xf numFmtId="166" fontId="0" fillId="0" borderId="0" xfId="0" applyNumberFormat="1"/>
    <xf numFmtId="0" fontId="3" fillId="0" borderId="2" xfId="0" applyFont="1" applyBorder="1"/>
    <xf numFmtId="9" fontId="0" fillId="0" borderId="2" xfId="2" applyFont="1" applyBorder="1"/>
    <xf numFmtId="0" fontId="3" fillId="5" borderId="0" xfId="0" applyFont="1" applyFill="1" applyBorder="1" applyAlignment="1">
      <alignment horizontal="center" vertical="center" wrapText="1"/>
    </xf>
    <xf numFmtId="0" fontId="3" fillId="4" borderId="0" xfId="0" applyFont="1" applyFill="1"/>
    <xf numFmtId="0" fontId="0" fillId="4" borderId="0" xfId="0" applyFill="1"/>
    <xf numFmtId="166" fontId="0" fillId="4" borderId="0" xfId="0" applyNumberFormat="1" applyFill="1" applyBorder="1"/>
    <xf numFmtId="166" fontId="0" fillId="4" borderId="6" xfId="0" applyNumberFormat="1" applyFill="1" applyBorder="1"/>
    <xf numFmtId="0" fontId="0" fillId="6" borderId="2" xfId="0" applyFill="1" applyBorder="1"/>
    <xf numFmtId="0" fontId="0" fillId="6" borderId="3" xfId="0" applyFill="1" applyBorder="1"/>
    <xf numFmtId="0" fontId="4" fillId="0" borderId="2" xfId="0" applyFont="1" applyBorder="1"/>
    <xf numFmtId="0" fontId="4" fillId="0" borderId="2" xfId="0" applyFont="1" applyFill="1" applyBorder="1"/>
    <xf numFmtId="0" fontId="0" fillId="0" borderId="2" xfId="0" applyFill="1" applyBorder="1"/>
    <xf numFmtId="0" fontId="5" fillId="0" borderId="0" xfId="0" applyFont="1"/>
    <xf numFmtId="0" fontId="3" fillId="0" borderId="0" xfId="0" applyFont="1" applyFill="1" applyBorder="1" applyAlignment="1">
      <alignment vertical="center" wrapText="1"/>
    </xf>
    <xf numFmtId="10" fontId="0" fillId="0" borderId="0" xfId="0" applyNumberFormat="1" applyFill="1"/>
    <xf numFmtId="0" fontId="0" fillId="0" borderId="0" xfId="0" applyAlignment="1">
      <alignment wrapText="1"/>
    </xf>
    <xf numFmtId="0" fontId="3" fillId="0" borderId="0" xfId="0" applyFont="1" applyAlignment="1">
      <alignment wrapText="1"/>
    </xf>
    <xf numFmtId="0" fontId="0" fillId="0" borderId="1" xfId="0" applyBorder="1"/>
    <xf numFmtId="0" fontId="5" fillId="0" borderId="2" xfId="0" applyFont="1" applyFill="1" applyBorder="1"/>
    <xf numFmtId="10" fontId="0" fillId="0" borderId="0" xfId="0" applyNumberFormat="1"/>
    <xf numFmtId="0" fontId="0" fillId="0" borderId="0" xfId="0" applyFont="1" applyFill="1" applyBorder="1"/>
    <xf numFmtId="167" fontId="0" fillId="0" borderId="0" xfId="0" applyNumberFormat="1" applyFill="1"/>
    <xf numFmtId="0" fontId="3" fillId="0" borderId="2" xfId="0" applyFont="1" applyFill="1" applyBorder="1"/>
    <xf numFmtId="167" fontId="0" fillId="0" borderId="0" xfId="2" applyNumberFormat="1" applyFont="1" applyFill="1" applyBorder="1" applyAlignment="1">
      <alignment vertical="center" wrapText="1"/>
    </xf>
    <xf numFmtId="167" fontId="0" fillId="0" borderId="2" xfId="0" applyNumberFormat="1" applyFill="1" applyBorder="1"/>
    <xf numFmtId="10" fontId="0" fillId="0" borderId="2" xfId="0" applyNumberFormat="1" applyBorder="1"/>
    <xf numFmtId="1" fontId="0" fillId="0" borderId="2" xfId="0" applyNumberFormat="1" applyBorder="1"/>
    <xf numFmtId="1" fontId="0" fillId="0" borderId="0" xfId="0" applyNumberFormat="1"/>
    <xf numFmtId="0" fontId="5" fillId="0" borderId="0" xfId="0" applyFont="1" applyAlignment="1">
      <alignment horizontal="center"/>
    </xf>
    <xf numFmtId="0" fontId="0" fillId="0" borderId="0" xfId="0" applyFont="1"/>
    <xf numFmtId="0" fontId="0" fillId="0" borderId="0" xfId="0" applyFont="1" applyFill="1" applyBorder="1" applyAlignment="1">
      <alignment vertical="center" wrapText="1"/>
    </xf>
    <xf numFmtId="0" fontId="5" fillId="0" borderId="0" xfId="0" applyFont="1" applyFill="1" applyBorder="1" applyAlignment="1">
      <alignment horizontal="right" vertical="center" wrapText="1"/>
    </xf>
    <xf numFmtId="10" fontId="0" fillId="0" borderId="0" xfId="0" applyNumberFormat="1" applyFont="1" applyFill="1" applyBorder="1"/>
    <xf numFmtId="10" fontId="0" fillId="0" borderId="2" xfId="0" applyNumberFormat="1" applyFont="1" applyFill="1" applyBorder="1"/>
    <xf numFmtId="167" fontId="0" fillId="0" borderId="0" xfId="0" applyNumberFormat="1" applyFont="1" applyFill="1" applyBorder="1"/>
    <xf numFmtId="9" fontId="0" fillId="0" borderId="0" xfId="0" applyNumberFormat="1" applyFont="1" applyFill="1" applyBorder="1" applyAlignment="1">
      <alignment horizontal="center" vertical="center" wrapText="1"/>
    </xf>
    <xf numFmtId="2" fontId="0" fillId="0" borderId="0" xfId="0" applyNumberFormat="1" applyFont="1" applyFill="1" applyBorder="1"/>
    <xf numFmtId="0" fontId="3" fillId="0" borderId="0" xfId="0" applyFont="1" applyFill="1" applyBorder="1"/>
    <xf numFmtId="167" fontId="0"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9" fontId="0" fillId="0" borderId="0" xfId="2" applyFont="1" applyFill="1" applyBorder="1"/>
    <xf numFmtId="0" fontId="5" fillId="0" borderId="0" xfId="0" applyFont="1" applyFill="1" applyBorder="1" applyAlignment="1"/>
    <xf numFmtId="165" fontId="0" fillId="0" borderId="0" xfId="2"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3" fillId="0" borderId="0" xfId="2" applyNumberFormat="1" applyFont="1" applyFill="1" applyBorder="1" applyAlignment="1">
      <alignment vertical="center" wrapText="1"/>
    </xf>
    <xf numFmtId="167" fontId="3" fillId="0" borderId="0" xfId="0" applyNumberFormat="1" applyFont="1" applyFill="1" applyBorder="1" applyAlignment="1">
      <alignment vertical="center" wrapText="1"/>
    </xf>
    <xf numFmtId="167" fontId="0" fillId="0" borderId="0" xfId="2"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5" fontId="4" fillId="0" borderId="0" xfId="2" applyNumberFormat="1" applyFont="1" applyFill="1" applyBorder="1" applyAlignment="1">
      <alignment vertical="center" wrapText="1"/>
    </xf>
    <xf numFmtId="165" fontId="4" fillId="0" borderId="0" xfId="0" applyNumberFormat="1" applyFont="1" applyFill="1" applyBorder="1" applyAlignment="1">
      <alignment horizontal="center" vertical="center" wrapText="1"/>
    </xf>
    <xf numFmtId="0" fontId="0" fillId="8" borderId="2" xfId="0" applyFont="1" applyFill="1" applyBorder="1" applyAlignment="1">
      <alignment horizontal="center" vertical="center" wrapText="1"/>
    </xf>
    <xf numFmtId="0" fontId="0" fillId="0" borderId="2" xfId="0" applyFont="1" applyFill="1" applyBorder="1" applyAlignment="1">
      <alignment vertical="center" wrapText="1"/>
    </xf>
    <xf numFmtId="0" fontId="17" fillId="0" borderId="0" xfId="0" applyFont="1"/>
    <xf numFmtId="0" fontId="18" fillId="0" borderId="0" xfId="0" applyFont="1"/>
    <xf numFmtId="0" fontId="19" fillId="0" borderId="0" xfId="0" applyFont="1"/>
    <xf numFmtId="0" fontId="8" fillId="9" borderId="2" xfId="0" applyFont="1" applyFill="1" applyBorder="1" applyAlignment="1" applyProtection="1">
      <alignment horizontal="left" vertical="top"/>
      <protection locked="0"/>
    </xf>
    <xf numFmtId="166" fontId="9" fillId="0" borderId="2" xfId="1" applyNumberFormat="1" applyFont="1" applyFill="1" applyBorder="1" applyProtection="1">
      <protection locked="0"/>
    </xf>
    <xf numFmtId="0" fontId="0" fillId="0" borderId="2" xfId="0" applyBorder="1" applyProtection="1">
      <protection locked="0"/>
    </xf>
    <xf numFmtId="166" fontId="10" fillId="0" borderId="2" xfId="1" applyNumberFormat="1" applyFont="1" applyBorder="1" applyProtection="1">
      <protection locked="0"/>
    </xf>
    <xf numFmtId="166" fontId="11" fillId="9" borderId="2" xfId="1" applyNumberFormat="1" applyFont="1" applyFill="1" applyBorder="1" applyAlignment="1" applyProtection="1">
      <alignment horizontal="right" vertical="top"/>
      <protection locked="0"/>
    </xf>
    <xf numFmtId="0" fontId="0" fillId="0" borderId="2" xfId="0" applyFill="1" applyBorder="1" applyProtection="1">
      <protection locked="0"/>
    </xf>
    <xf numFmtId="0" fontId="0" fillId="0" borderId="0" xfId="0" applyProtection="1">
      <protection locked="0"/>
    </xf>
    <xf numFmtId="0" fontId="8" fillId="0" borderId="2" xfId="0" applyFont="1" applyFill="1" applyBorder="1" applyAlignment="1" applyProtection="1">
      <alignment horizontal="left" vertical="top"/>
      <protection locked="0"/>
    </xf>
    <xf numFmtId="0" fontId="8" fillId="9" borderId="2" xfId="3" applyFont="1" applyFill="1" applyBorder="1" applyAlignment="1" applyProtection="1">
      <alignment horizontal="left" vertical="top"/>
      <protection locked="0"/>
    </xf>
    <xf numFmtId="0" fontId="8" fillId="0" borderId="2" xfId="3" applyFont="1" applyFill="1" applyBorder="1" applyAlignment="1" applyProtection="1">
      <alignment horizontal="left" vertical="top"/>
      <protection locked="0"/>
    </xf>
    <xf numFmtId="166" fontId="4" fillId="0" borderId="2" xfId="1" applyNumberFormat="1" applyFont="1" applyFill="1" applyBorder="1" applyProtection="1">
      <protection locked="0"/>
    </xf>
    <xf numFmtId="166" fontId="0" fillId="0" borderId="2" xfId="1" applyNumberFormat="1" applyFont="1" applyBorder="1" applyProtection="1">
      <protection locked="0"/>
    </xf>
    <xf numFmtId="0" fontId="8" fillId="0" borderId="2" xfId="3" applyFont="1" applyFill="1" applyBorder="1" applyAlignment="1" applyProtection="1">
      <alignment horizontal="left" vertical="top" wrapText="1"/>
      <protection locked="0"/>
    </xf>
    <xf numFmtId="166" fontId="0" fillId="0" borderId="2" xfId="1" applyNumberFormat="1" applyFont="1" applyFill="1" applyBorder="1" applyProtection="1">
      <protection locked="0"/>
    </xf>
    <xf numFmtId="0" fontId="8" fillId="9" borderId="2" xfId="3" applyFont="1" applyFill="1" applyBorder="1" applyAlignment="1" applyProtection="1">
      <alignment horizontal="left" vertical="top" wrapText="1"/>
      <protection locked="0"/>
    </xf>
    <xf numFmtId="0" fontId="10" fillId="0" borderId="2" xfId="0" applyFont="1" applyBorder="1" applyProtection="1">
      <protection locked="0"/>
    </xf>
    <xf numFmtId="0" fontId="4" fillId="0" borderId="0" xfId="0" applyFont="1" applyFill="1" applyBorder="1"/>
    <xf numFmtId="0" fontId="5" fillId="7" borderId="0" xfId="0" applyFont="1" applyFill="1"/>
    <xf numFmtId="0" fontId="3" fillId="7" borderId="7" xfId="0" applyFont="1" applyFill="1" applyBorder="1"/>
    <xf numFmtId="0" fontId="18" fillId="0" borderId="9" xfId="0" applyFont="1" applyFill="1" applyBorder="1"/>
    <xf numFmtId="0" fontId="5" fillId="0" borderId="4" xfId="0" applyFont="1" applyBorder="1"/>
    <xf numFmtId="0" fontId="18" fillId="0" borderId="0" xfId="0" applyFont="1" applyAlignment="1">
      <alignment horizontal="right"/>
    </xf>
    <xf numFmtId="165" fontId="0" fillId="0" borderId="2" xfId="2" applyNumberFormat="1" applyFont="1" applyFill="1" applyBorder="1" applyAlignment="1" applyProtection="1">
      <alignment vertical="center" wrapText="1"/>
      <protection locked="0"/>
    </xf>
    <xf numFmtId="165" fontId="0" fillId="0" borderId="2" xfId="2" applyNumberFormat="1" applyFont="1" applyFill="1" applyBorder="1" applyAlignment="1" applyProtection="1">
      <alignment horizontal="center" vertical="center" wrapText="1"/>
      <protection locked="0"/>
    </xf>
    <xf numFmtId="165" fontId="0" fillId="0" borderId="3" xfId="2" applyNumberFormat="1" applyFont="1" applyFill="1" applyBorder="1" applyAlignment="1" applyProtection="1">
      <alignment vertical="center" wrapText="1"/>
      <protection locked="0"/>
    </xf>
    <xf numFmtId="165" fontId="0" fillId="0" borderId="6" xfId="0" applyNumberFormat="1" applyFont="1" applyFill="1" applyBorder="1" applyAlignment="1" applyProtection="1">
      <alignment vertical="center" wrapText="1"/>
      <protection locked="0"/>
    </xf>
    <xf numFmtId="165" fontId="0" fillId="0" borderId="6" xfId="0" applyNumberFormat="1" applyFont="1" applyFill="1" applyBorder="1" applyAlignment="1">
      <alignment vertical="center" wrapText="1"/>
    </xf>
    <xf numFmtId="0" fontId="0" fillId="7" borderId="12" xfId="0" applyFont="1" applyFill="1" applyBorder="1" applyAlignment="1">
      <alignment vertical="center" wrapText="1"/>
    </xf>
    <xf numFmtId="165" fontId="0" fillId="7" borderId="13" xfId="0" applyNumberFormat="1" applyFont="1" applyFill="1" applyBorder="1" applyAlignment="1">
      <alignment vertical="center" wrapText="1"/>
    </xf>
    <xf numFmtId="165" fontId="0" fillId="7" borderId="12" xfId="2" applyNumberFormat="1" applyFont="1" applyFill="1" applyBorder="1" applyAlignment="1">
      <alignment horizontal="right" vertical="center" wrapText="1"/>
    </xf>
    <xf numFmtId="165" fontId="0" fillId="7" borderId="13" xfId="2" applyNumberFormat="1" applyFont="1" applyFill="1" applyBorder="1" applyAlignment="1">
      <alignment horizontal="right" vertical="center" wrapText="1"/>
    </xf>
    <xf numFmtId="165" fontId="0" fillId="7" borderId="13" xfId="2" applyNumberFormat="1" applyFont="1" applyFill="1" applyBorder="1" applyAlignment="1">
      <alignment vertical="center" wrapText="1"/>
    </xf>
    <xf numFmtId="165" fontId="0" fillId="7" borderId="12" xfId="2" applyNumberFormat="1" applyFont="1" applyFill="1" applyBorder="1" applyAlignment="1" applyProtection="1">
      <alignment horizontal="center" vertical="center" wrapText="1"/>
      <protection locked="0"/>
    </xf>
    <xf numFmtId="0" fontId="5" fillId="0" borderId="3" xfId="0" applyFont="1" applyFill="1" applyBorder="1"/>
    <xf numFmtId="10" fontId="0" fillId="0" borderId="3" xfId="0" applyNumberFormat="1" applyFont="1" applyFill="1" applyBorder="1"/>
    <xf numFmtId="0" fontId="5" fillId="0" borderId="15" xfId="0" applyFont="1" applyFill="1" applyBorder="1"/>
    <xf numFmtId="10" fontId="0" fillId="0" borderId="16" xfId="0" applyNumberFormat="1" applyFont="1" applyFill="1" applyBorder="1"/>
    <xf numFmtId="10" fontId="0" fillId="0" borderId="17" xfId="0" applyNumberFormat="1" applyFont="1" applyFill="1" applyBorder="1"/>
    <xf numFmtId="0" fontId="5" fillId="0" borderId="5" xfId="0" applyFont="1" applyFill="1" applyBorder="1"/>
    <xf numFmtId="0" fontId="5" fillId="0" borderId="19" xfId="0" applyFont="1" applyFill="1" applyBorder="1"/>
    <xf numFmtId="4" fontId="0" fillId="0" borderId="4" xfId="0" applyNumberFormat="1" applyFont="1" applyFill="1" applyBorder="1"/>
    <xf numFmtId="4" fontId="0" fillId="0" borderId="20" xfId="0" applyNumberFormat="1" applyFont="1" applyFill="1" applyBorder="1"/>
    <xf numFmtId="0" fontId="3" fillId="0" borderId="3" xfId="0" applyFont="1" applyFill="1" applyBorder="1"/>
    <xf numFmtId="0" fontId="3" fillId="0" borderId="15" xfId="0" applyFont="1" applyFill="1" applyBorder="1"/>
    <xf numFmtId="167" fontId="3" fillId="0" borderId="5" xfId="0" applyNumberFormat="1" applyFont="1" applyFill="1" applyBorder="1"/>
    <xf numFmtId="0" fontId="3" fillId="0" borderId="19" xfId="0" applyFont="1" applyFill="1" applyBorder="1"/>
    <xf numFmtId="2" fontId="0" fillId="0" borderId="4" xfId="0" applyNumberFormat="1" applyFont="1" applyFill="1" applyBorder="1"/>
    <xf numFmtId="2" fontId="0" fillId="0" borderId="20" xfId="0" applyNumberFormat="1" applyFont="1" applyFill="1" applyBorder="1"/>
    <xf numFmtId="0" fontId="3" fillId="0" borderId="5" xfId="0" applyFont="1" applyFill="1" applyBorder="1"/>
    <xf numFmtId="0" fontId="0" fillId="0" borderId="16" xfId="0" applyFont="1" applyFill="1" applyBorder="1"/>
    <xf numFmtId="0" fontId="0" fillId="7" borderId="12" xfId="0" applyFont="1" applyFill="1" applyBorder="1" applyAlignment="1">
      <alignment horizontal="right" vertical="center" wrapText="1"/>
    </xf>
    <xf numFmtId="165" fontId="3" fillId="7" borderId="13" xfId="2" applyNumberFormat="1" applyFont="1" applyFill="1" applyBorder="1" applyAlignment="1">
      <alignment vertical="center" wrapText="1"/>
    </xf>
    <xf numFmtId="9" fontId="0" fillId="0" borderId="2" xfId="0" applyNumberFormat="1" applyFill="1" applyBorder="1"/>
    <xf numFmtId="166" fontId="0" fillId="0" borderId="2" xfId="0" applyNumberFormat="1" applyFill="1" applyBorder="1"/>
    <xf numFmtId="167" fontId="3" fillId="0" borderId="2" xfId="1" applyNumberFormat="1" applyFont="1" applyFill="1" applyBorder="1" applyProtection="1">
      <protection locked="0"/>
    </xf>
    <xf numFmtId="167" fontId="0" fillId="0" borderId="2" xfId="0" applyNumberFormat="1" applyFill="1" applyBorder="1" applyProtection="1">
      <protection locked="0"/>
    </xf>
    <xf numFmtId="6" fontId="0" fillId="0" borderId="0" xfId="0" applyNumberFormat="1"/>
    <xf numFmtId="6" fontId="3" fillId="0" borderId="0" xfId="0" applyNumberFormat="1" applyFont="1"/>
    <xf numFmtId="6" fontId="0" fillId="0" borderId="4" xfId="0" applyNumberFormat="1" applyBorder="1"/>
    <xf numFmtId="0" fontId="0" fillId="6" borderId="2" xfId="0" applyFont="1" applyFill="1" applyBorder="1"/>
    <xf numFmtId="166" fontId="10" fillId="0" borderId="2" xfId="1" applyNumberFormat="1" applyFont="1" applyFill="1" applyBorder="1" applyProtection="1">
      <protection locked="0"/>
    </xf>
    <xf numFmtId="0" fontId="0" fillId="0" borderId="2" xfId="0" applyFont="1" applyFill="1" applyBorder="1" applyProtection="1">
      <protection locked="0"/>
    </xf>
    <xf numFmtId="0" fontId="0" fillId="0" borderId="0" xfId="0" applyFont="1" applyProtection="1">
      <protection locked="0"/>
    </xf>
    <xf numFmtId="0" fontId="0" fillId="0" borderId="2" xfId="0" applyFont="1" applyFill="1" applyBorder="1" applyAlignment="1" applyProtection="1">
      <alignment vertical="center" wrapText="1"/>
      <protection locked="0"/>
    </xf>
    <xf numFmtId="6" fontId="3" fillId="0" borderId="2" xfId="0" applyNumberFormat="1" applyFont="1" applyBorder="1"/>
    <xf numFmtId="6" fontId="0" fillId="0" borderId="2" xfId="0" applyNumberFormat="1" applyFill="1" applyBorder="1"/>
    <xf numFmtId="6" fontId="0" fillId="0" borderId="3" xfId="0" applyNumberFormat="1" applyFill="1" applyBorder="1"/>
    <xf numFmtId="168" fontId="0" fillId="0" borderId="2" xfId="0" applyNumberFormat="1" applyFont="1" applyFill="1" applyBorder="1"/>
    <xf numFmtId="168" fontId="0" fillId="0" borderId="0" xfId="0" applyNumberFormat="1" applyFont="1" applyFill="1" applyBorder="1"/>
    <xf numFmtId="6" fontId="0" fillId="0" borderId="0" xfId="0" applyNumberFormat="1" applyFont="1" applyFill="1" applyBorder="1"/>
    <xf numFmtId="6" fontId="0" fillId="0" borderId="18" xfId="0" applyNumberFormat="1" applyFont="1" applyFill="1" applyBorder="1"/>
    <xf numFmtId="6" fontId="0" fillId="0" borderId="2" xfId="0" applyNumberFormat="1" applyBorder="1"/>
    <xf numFmtId="6" fontId="0" fillId="0" borderId="0" xfId="0" applyNumberFormat="1" applyFill="1"/>
    <xf numFmtId="6" fontId="3" fillId="0" borderId="4" xfId="0" applyNumberFormat="1" applyFont="1" applyBorder="1" applyAlignment="1">
      <alignment horizontal="center"/>
    </xf>
    <xf numFmtId="0" fontId="23" fillId="0" borderId="0" xfId="0" applyFont="1"/>
    <xf numFmtId="0" fontId="24" fillId="0" borderId="0" xfId="0" applyFont="1"/>
    <xf numFmtId="0" fontId="16" fillId="0" borderId="0" xfId="0" applyFont="1"/>
    <xf numFmtId="0" fontId="17" fillId="0" borderId="0" xfId="0" applyFont="1" applyAlignment="1">
      <alignment horizontal="center"/>
    </xf>
    <xf numFmtId="0" fontId="3" fillId="4" borderId="0" xfId="0" applyFont="1" applyFill="1" applyBorder="1" applyProtection="1"/>
    <xf numFmtId="166" fontId="0" fillId="4" borderId="0" xfId="1" applyNumberFormat="1" applyFont="1" applyFill="1" applyBorder="1" applyProtection="1"/>
    <xf numFmtId="0" fontId="0" fillId="4" borderId="0" xfId="0" applyFill="1" applyBorder="1" applyProtection="1"/>
    <xf numFmtId="166" fontId="0" fillId="4" borderId="8" xfId="0" applyNumberFormat="1" applyFill="1" applyBorder="1" applyProtection="1"/>
    <xf numFmtId="166" fontId="0" fillId="4" borderId="0" xfId="0" applyNumberFormat="1" applyFill="1" applyBorder="1" applyProtection="1"/>
    <xf numFmtId="0" fontId="3" fillId="4" borderId="0" xfId="0" applyFont="1" applyFill="1" applyProtection="1"/>
    <xf numFmtId="0" fontId="0" fillId="4" borderId="0" xfId="0" applyFill="1" applyProtection="1"/>
    <xf numFmtId="0" fontId="8" fillId="9" borderId="11" xfId="0" applyFont="1" applyFill="1" applyBorder="1" applyAlignment="1" applyProtection="1">
      <alignment horizontal="left" vertical="top"/>
      <protection locked="0"/>
    </xf>
    <xf numFmtId="166" fontId="9" fillId="0" borderId="11" xfId="1" applyNumberFormat="1" applyFont="1" applyBorder="1" applyProtection="1">
      <protection locked="0"/>
    </xf>
    <xf numFmtId="166" fontId="9" fillId="0" borderId="11" xfId="1" applyNumberFormat="1" applyFont="1" applyFill="1" applyBorder="1" applyProtection="1">
      <protection locked="0"/>
    </xf>
    <xf numFmtId="0" fontId="0" fillId="0" borderId="11" xfId="0" applyBorder="1" applyProtection="1">
      <protection locked="0"/>
    </xf>
    <xf numFmtId="0" fontId="0" fillId="0" borderId="11" xfId="0" applyBorder="1"/>
    <xf numFmtId="0" fontId="0" fillId="6" borderId="21" xfId="0" applyFill="1" applyBorder="1"/>
    <xf numFmtId="0" fontId="8" fillId="0" borderId="11" xfId="0" applyFont="1" applyFill="1" applyBorder="1" applyAlignment="1" applyProtection="1">
      <alignment horizontal="left" vertical="top"/>
      <protection locked="0"/>
    </xf>
    <xf numFmtId="0" fontId="0" fillId="0" borderId="11" xfId="0" applyFill="1" applyBorder="1" applyProtection="1">
      <protection locked="0"/>
    </xf>
    <xf numFmtId="166" fontId="10" fillId="0" borderId="11" xfId="1" applyNumberFormat="1" applyFont="1" applyFill="1" applyBorder="1" applyProtection="1">
      <protection locked="0"/>
    </xf>
    <xf numFmtId="0" fontId="0" fillId="6" borderId="21" xfId="0" applyFont="1" applyFill="1" applyBorder="1"/>
    <xf numFmtId="0" fontId="8" fillId="9" borderId="11" xfId="3" applyFont="1" applyFill="1" applyBorder="1" applyAlignment="1" applyProtection="1">
      <alignment horizontal="left" vertical="top"/>
      <protection locked="0"/>
    </xf>
    <xf numFmtId="0" fontId="5" fillId="8" borderId="4" xfId="0" applyFont="1" applyFill="1" applyBorder="1"/>
    <xf numFmtId="0" fontId="3" fillId="0" borderId="0" xfId="0" applyFont="1" applyFill="1" applyBorder="1" applyAlignment="1">
      <alignment wrapText="1"/>
    </xf>
    <xf numFmtId="165" fontId="0" fillId="0" borderId="0" xfId="2" applyNumberFormat="1" applyFont="1" applyFill="1" applyBorder="1" applyAlignment="1" applyProtection="1">
      <alignment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wrapText="1"/>
    </xf>
    <xf numFmtId="0" fontId="0" fillId="0" borderId="2" xfId="0" applyBorder="1" applyAlignment="1">
      <alignment wrapText="1"/>
    </xf>
    <xf numFmtId="0" fontId="25" fillId="0" borderId="2" xfId="4" applyBorder="1"/>
    <xf numFmtId="0" fontId="18" fillId="0" borderId="0" xfId="0" applyFont="1" applyFill="1" applyBorder="1" applyProtection="1">
      <protection locked="0"/>
    </xf>
    <xf numFmtId="0" fontId="3" fillId="11" borderId="2" xfId="0" applyFont="1" applyFill="1" applyBorder="1" applyAlignment="1" applyProtection="1">
      <alignment horizontal="center" vertical="center" wrapText="1"/>
      <protection locked="0"/>
    </xf>
    <xf numFmtId="0" fontId="3" fillId="11" borderId="2" xfId="0" applyFont="1" applyFill="1" applyBorder="1" applyAlignment="1" applyProtection="1">
      <alignment vertical="center" wrapText="1"/>
      <protection locked="0"/>
    </xf>
    <xf numFmtId="0" fontId="3" fillId="11" borderId="3" xfId="0" applyFont="1" applyFill="1" applyBorder="1" applyAlignment="1" applyProtection="1">
      <alignment vertical="center" wrapText="1"/>
      <protection locked="0"/>
    </xf>
    <xf numFmtId="6" fontId="0" fillId="11" borderId="2" xfId="1" applyNumberFormat="1" applyFont="1" applyFill="1" applyBorder="1" applyAlignment="1" applyProtection="1">
      <alignment vertical="center" wrapText="1"/>
      <protection locked="0"/>
    </xf>
    <xf numFmtId="6" fontId="0" fillId="11" borderId="2" xfId="0" applyNumberFormat="1" applyFill="1" applyBorder="1" applyProtection="1">
      <protection locked="0"/>
    </xf>
    <xf numFmtId="0" fontId="0" fillId="11" borderId="2" xfId="0" applyFill="1" applyBorder="1" applyProtection="1">
      <protection locked="0"/>
    </xf>
    <xf numFmtId="166" fontId="0" fillId="11" borderId="2" xfId="1" applyNumberFormat="1" applyFont="1" applyFill="1" applyBorder="1" applyProtection="1">
      <protection locked="0"/>
    </xf>
    <xf numFmtId="6" fontId="0" fillId="11" borderId="2" xfId="1" applyNumberFormat="1" applyFont="1" applyFill="1" applyBorder="1" applyProtection="1">
      <protection locked="0"/>
    </xf>
    <xf numFmtId="0" fontId="18" fillId="11" borderId="10" xfId="0" applyFont="1" applyFill="1" applyBorder="1" applyProtection="1">
      <protection locked="0"/>
    </xf>
    <xf numFmtId="0" fontId="0" fillId="11" borderId="4" xfId="0" applyFont="1" applyFill="1" applyBorder="1" applyAlignment="1">
      <alignment vertical="center" wrapText="1"/>
    </xf>
    <xf numFmtId="0" fontId="3" fillId="11" borderId="4" xfId="0" applyFont="1" applyFill="1" applyBorder="1" applyAlignment="1">
      <alignment horizontal="center" vertical="center" wrapText="1"/>
    </xf>
    <xf numFmtId="0" fontId="3" fillId="11" borderId="0" xfId="0" applyFont="1" applyFill="1" applyBorder="1" applyAlignment="1" applyProtection="1">
      <alignment vertical="center" wrapText="1"/>
      <protection locked="0"/>
    </xf>
    <xf numFmtId="0" fontId="0" fillId="11" borderId="2" xfId="0" applyFont="1" applyFill="1" applyBorder="1" applyAlignment="1" applyProtection="1">
      <alignment vertical="center" wrapText="1"/>
      <protection locked="0"/>
    </xf>
    <xf numFmtId="8" fontId="14" fillId="11" borderId="2" xfId="0" applyNumberFormat="1" applyFont="1" applyFill="1" applyBorder="1" applyAlignment="1" applyProtection="1">
      <alignment vertical="center" wrapText="1"/>
      <protection locked="0"/>
    </xf>
    <xf numFmtId="165" fontId="0" fillId="11" borderId="11" xfId="2" applyNumberFormat="1" applyFont="1" applyFill="1" applyBorder="1" applyAlignment="1" applyProtection="1">
      <alignment vertical="center" wrapText="1"/>
      <protection locked="0"/>
    </xf>
    <xf numFmtId="165" fontId="0" fillId="11" borderId="2" xfId="2" applyNumberFormat="1" applyFont="1" applyFill="1" applyBorder="1" applyAlignment="1" applyProtection="1">
      <alignment vertical="center" wrapText="1"/>
      <protection locked="0"/>
    </xf>
    <xf numFmtId="165" fontId="0" fillId="11" borderId="3" xfId="2" applyNumberFormat="1" applyFont="1" applyFill="1" applyBorder="1" applyAlignment="1" applyProtection="1">
      <alignment vertical="center" wrapText="1"/>
      <protection locked="0"/>
    </xf>
    <xf numFmtId="8" fontId="15" fillId="11" borderId="2" xfId="0" applyNumberFormat="1" applyFont="1" applyFill="1" applyBorder="1" applyAlignment="1" applyProtection="1">
      <alignment vertical="center" wrapText="1"/>
      <protection locked="0"/>
    </xf>
    <xf numFmtId="6" fontId="0" fillId="11" borderId="4" xfId="0" applyNumberFormat="1" applyFill="1" applyBorder="1"/>
    <xf numFmtId="0" fontId="0" fillId="0" borderId="0" xfId="0" applyAlignment="1">
      <alignment horizontal="center"/>
    </xf>
    <xf numFmtId="0" fontId="5" fillId="0" borderId="19" xfId="0" applyFont="1" applyBorder="1" applyAlignment="1">
      <alignment horizontal="center"/>
    </xf>
    <xf numFmtId="0" fontId="5" fillId="0" borderId="4" xfId="0" applyFont="1" applyBorder="1" applyAlignment="1">
      <alignment horizontal="center"/>
    </xf>
    <xf numFmtId="0" fontId="5" fillId="0" borderId="20" xfId="0" applyFont="1" applyBorder="1" applyAlignment="1">
      <alignment horizontal="center"/>
    </xf>
    <xf numFmtId="0" fontId="0" fillId="0" borderId="21" xfId="0" applyBorder="1" applyAlignment="1">
      <alignment wrapText="1"/>
    </xf>
    <xf numFmtId="0" fontId="25" fillId="0" borderId="21" xfId="4" applyBorder="1"/>
    <xf numFmtId="0" fontId="0" fillId="0" borderId="24"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2" fillId="15" borderId="27" xfId="0" applyFont="1" applyFill="1" applyBorder="1" applyAlignment="1">
      <alignment horizontal="center" vertical="center" wrapText="1"/>
    </xf>
    <xf numFmtId="0" fontId="28" fillId="15" borderId="28" xfId="0" applyFont="1" applyFill="1" applyBorder="1" applyAlignment="1">
      <alignment horizontal="center" wrapText="1"/>
    </xf>
    <xf numFmtId="0" fontId="28" fillId="15" borderId="28" xfId="0" applyFont="1" applyFill="1" applyBorder="1" applyAlignment="1">
      <alignment horizontal="center" vertical="center" wrapText="1"/>
    </xf>
    <xf numFmtId="0" fontId="28" fillId="15" borderId="18" xfId="0" applyFont="1" applyFill="1" applyBorder="1" applyAlignment="1">
      <alignment horizontal="center" wrapText="1"/>
    </xf>
    <xf numFmtId="0" fontId="2" fillId="15" borderId="30" xfId="0" applyFont="1" applyFill="1" applyBorder="1" applyAlignment="1">
      <alignment horizontal="center" vertical="center"/>
    </xf>
    <xf numFmtId="0" fontId="2" fillId="15" borderId="31" xfId="0" applyFont="1" applyFill="1" applyBorder="1" applyAlignment="1">
      <alignment horizontal="center" vertical="center"/>
    </xf>
    <xf numFmtId="0" fontId="2" fillId="15" borderId="29" xfId="0" applyFont="1" applyFill="1" applyBorder="1" applyAlignment="1">
      <alignment horizontal="center" vertical="center"/>
    </xf>
    <xf numFmtId="0" fontId="2" fillId="15" borderId="20" xfId="0" applyFont="1" applyFill="1" applyBorder="1" applyAlignment="1">
      <alignment horizontal="center" vertical="center"/>
    </xf>
    <xf numFmtId="0" fontId="2" fillId="15" borderId="23"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12" fillId="0" borderId="0" xfId="0" applyFont="1" applyFill="1"/>
    <xf numFmtId="0" fontId="0" fillId="0" borderId="32" xfId="0" applyBorder="1"/>
    <xf numFmtId="0" fontId="0" fillId="6" borderId="2" xfId="0" applyFill="1" applyBorder="1" applyAlignment="1">
      <alignment horizontal="center"/>
    </xf>
    <xf numFmtId="0" fontId="0" fillId="8" borderId="33" xfId="0" applyFill="1" applyBorder="1" applyAlignment="1">
      <alignment horizontal="center"/>
    </xf>
    <xf numFmtId="168" fontId="0" fillId="0" borderId="33" xfId="0" applyNumberFormat="1" applyFont="1" applyFill="1" applyBorder="1"/>
    <xf numFmtId="0" fontId="0" fillId="12" borderId="24" xfId="0" applyFill="1" applyBorder="1" applyAlignment="1" applyProtection="1">
      <alignment horizontal="center"/>
      <protection locked="0"/>
    </xf>
    <xf numFmtId="0" fontId="0" fillId="11" borderId="37" xfId="0" applyFont="1" applyFill="1" applyBorder="1" applyAlignment="1">
      <alignment horizontal="center" vertical="center" wrapText="1"/>
    </xf>
    <xf numFmtId="0" fontId="30" fillId="12" borderId="32"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1" fillId="13" borderId="38" xfId="0" applyFont="1" applyFill="1" applyBorder="1" applyAlignment="1">
      <alignment horizontal="center" vertical="center" wrapText="1"/>
    </xf>
    <xf numFmtId="0" fontId="0" fillId="0" borderId="0" xfId="0" applyAlignment="1">
      <alignment vertical="center"/>
    </xf>
    <xf numFmtId="0" fontId="5" fillId="0" borderId="17" xfId="0" applyFont="1" applyFill="1" applyBorder="1" applyAlignment="1">
      <alignment horizontal="center" vertical="center" wrapText="1"/>
    </xf>
    <xf numFmtId="165" fontId="5" fillId="0" borderId="20" xfId="0" applyNumberFormat="1" applyFont="1" applyFill="1" applyBorder="1" applyAlignment="1">
      <alignment horizontal="center" vertical="center" wrapText="1"/>
    </xf>
    <xf numFmtId="0" fontId="0" fillId="0" borderId="0" xfId="0" applyFont="1" applyFill="1" applyBorder="1" applyAlignment="1">
      <alignment horizontal="center" wrapText="1"/>
    </xf>
    <xf numFmtId="0" fontId="5" fillId="0" borderId="15" xfId="0" applyFont="1" applyFill="1" applyBorder="1" applyAlignment="1">
      <alignment horizontal="center" vertical="center" wrapText="1"/>
    </xf>
    <xf numFmtId="0" fontId="0" fillId="8" borderId="22" xfId="0" applyFont="1" applyFill="1" applyBorder="1" applyAlignment="1">
      <alignment horizontal="center" wrapText="1"/>
    </xf>
    <xf numFmtId="0" fontId="0" fillId="8" borderId="2" xfId="0" applyFont="1" applyFill="1" applyBorder="1" applyAlignment="1">
      <alignment horizontal="center" wrapText="1"/>
    </xf>
    <xf numFmtId="0" fontId="3" fillId="0" borderId="0" xfId="0" applyFont="1" applyFill="1" applyBorder="1" applyAlignment="1">
      <alignment horizontal="center" wrapText="1"/>
    </xf>
    <xf numFmtId="0" fontId="0" fillId="8" borderId="33" xfId="0" applyFont="1" applyFill="1" applyBorder="1" applyAlignment="1">
      <alignment horizontal="center" wrapText="1"/>
    </xf>
    <xf numFmtId="9" fontId="3" fillId="0" borderId="19" xfId="0" applyNumberFormat="1" applyFont="1" applyFill="1" applyBorder="1" applyAlignment="1">
      <alignment horizontal="center" wrapText="1"/>
    </xf>
    <xf numFmtId="1" fontId="0" fillId="0" borderId="4" xfId="0" applyNumberFormat="1" applyFont="1" applyFill="1" applyBorder="1" applyAlignment="1">
      <alignment horizontal="center" wrapText="1"/>
    </xf>
    <xf numFmtId="9" fontId="3" fillId="0" borderId="4" xfId="0" applyNumberFormat="1" applyFont="1" applyFill="1" applyBorder="1" applyAlignment="1">
      <alignment horizontal="center" wrapText="1"/>
    </xf>
    <xf numFmtId="9" fontId="0" fillId="0" borderId="0" xfId="2" applyFont="1" applyFill="1" applyBorder="1" applyAlignment="1">
      <alignment horizontal="center" wrapText="1"/>
    </xf>
    <xf numFmtId="0" fontId="0" fillId="6" borderId="3" xfId="0" applyFill="1" applyBorder="1" applyAlignment="1">
      <alignment horizontal="center"/>
    </xf>
    <xf numFmtId="0" fontId="0" fillId="7" borderId="2" xfId="0" applyFill="1" applyBorder="1" applyAlignment="1">
      <alignment horizontal="center"/>
    </xf>
    <xf numFmtId="0" fontId="34" fillId="16" borderId="0" xfId="0" applyFont="1" applyFill="1" applyAlignment="1">
      <alignment vertical="center"/>
    </xf>
    <xf numFmtId="0" fontId="34" fillId="0" borderId="0" xfId="0" applyFont="1" applyFill="1" applyAlignment="1">
      <alignment horizontal="center" vertical="center"/>
    </xf>
    <xf numFmtId="0" fontId="3" fillId="0" borderId="0" xfId="0" applyFont="1" applyAlignment="1">
      <alignment vertical="center"/>
    </xf>
    <xf numFmtId="0" fontId="22" fillId="0" borderId="0" xfId="0" applyFont="1" applyFill="1"/>
    <xf numFmtId="0" fontId="33" fillId="16" borderId="0" xfId="0" applyFont="1" applyFill="1" applyAlignment="1">
      <alignment vertical="center"/>
    </xf>
    <xf numFmtId="0" fontId="35" fillId="16" borderId="0" xfId="0" applyFont="1" applyFill="1" applyAlignment="1">
      <alignment vertical="center"/>
    </xf>
    <xf numFmtId="0" fontId="36" fillId="16" borderId="0" xfId="0" applyFont="1" applyFill="1" applyAlignment="1">
      <alignment vertical="center"/>
    </xf>
    <xf numFmtId="0" fontId="12" fillId="16" borderId="0" xfId="0" applyFont="1" applyFill="1" applyAlignment="1">
      <alignment horizontal="left" vertical="center"/>
    </xf>
    <xf numFmtId="0" fontId="21" fillId="16" borderId="0" xfId="0" applyFont="1" applyFill="1" applyAlignment="1">
      <alignment vertical="center"/>
    </xf>
    <xf numFmtId="0" fontId="12" fillId="16" borderId="0" xfId="0" applyFont="1" applyFill="1" applyAlignment="1">
      <alignment vertical="center"/>
    </xf>
    <xf numFmtId="0" fontId="12" fillId="18" borderId="0" xfId="0" applyFont="1" applyFill="1"/>
    <xf numFmtId="0" fontId="37" fillId="18" borderId="0" xfId="4" applyFont="1" applyFill="1"/>
    <xf numFmtId="0" fontId="10" fillId="8" borderId="2" xfId="0" applyFont="1" applyFill="1" applyBorder="1" applyAlignment="1">
      <alignment horizontal="center" wrapText="1"/>
    </xf>
    <xf numFmtId="0" fontId="10" fillId="8" borderId="33" xfId="0" applyFont="1" applyFill="1" applyBorder="1" applyAlignment="1">
      <alignment horizontal="center" wrapText="1"/>
    </xf>
    <xf numFmtId="9" fontId="0" fillId="0" borderId="2" xfId="2" applyNumberFormat="1" applyFont="1" applyBorder="1"/>
    <xf numFmtId="165" fontId="12" fillId="0" borderId="0" xfId="2" applyNumberFormat="1" applyFont="1" applyFill="1" applyBorder="1" applyAlignment="1">
      <alignment vertical="center" wrapText="1"/>
    </xf>
    <xf numFmtId="167" fontId="12" fillId="0" borderId="0" xfId="2" applyNumberFormat="1" applyFont="1" applyFill="1" applyBorder="1" applyAlignment="1">
      <alignment vertical="center" wrapText="1"/>
    </xf>
    <xf numFmtId="0" fontId="3" fillId="10" borderId="3" xfId="0" applyFont="1" applyFill="1" applyBorder="1" applyAlignment="1">
      <alignment horizontal="center" vertical="center" wrapText="1"/>
    </xf>
    <xf numFmtId="0" fontId="39" fillId="0" borderId="0" xfId="0" applyFont="1"/>
    <xf numFmtId="166" fontId="0" fillId="0" borderId="11" xfId="0" applyNumberFormat="1" applyFill="1" applyBorder="1"/>
    <xf numFmtId="0" fontId="0" fillId="6" borderId="21" xfId="0" applyFill="1" applyBorder="1" applyAlignment="1">
      <alignment wrapText="1"/>
    </xf>
    <xf numFmtId="167" fontId="0" fillId="0" borderId="11" xfId="0" applyNumberFormat="1" applyBorder="1" applyProtection="1">
      <protection locked="0"/>
    </xf>
    <xf numFmtId="167" fontId="0" fillId="0" borderId="2" xfId="0" applyNumberFormat="1" applyBorder="1" applyProtection="1">
      <protection locked="0"/>
    </xf>
    <xf numFmtId="167" fontId="0" fillId="0" borderId="11" xfId="0" applyNumberFormat="1" applyBorder="1"/>
    <xf numFmtId="167" fontId="0" fillId="0" borderId="0" xfId="0" applyNumberFormat="1"/>
    <xf numFmtId="0" fontId="6" fillId="11" borderId="4" xfId="0" applyFont="1" applyFill="1" applyBorder="1" applyAlignment="1" applyProtection="1">
      <alignment vertical="center" wrapText="1"/>
      <protection locked="0"/>
    </xf>
    <xf numFmtId="3" fontId="3" fillId="11" borderId="0" xfId="0" applyNumberFormat="1" applyFont="1" applyFill="1" applyBorder="1" applyAlignment="1" applyProtection="1">
      <alignment vertical="center" wrapText="1"/>
      <protection locked="0"/>
    </xf>
    <xf numFmtId="0" fontId="0" fillId="0" borderId="0" xfId="0" applyFont="1" applyFill="1" applyBorder="1" applyAlignment="1">
      <alignment horizontal="left" vertical="center" wrapText="1"/>
    </xf>
    <xf numFmtId="3" fontId="3" fillId="0" borderId="0" xfId="0" applyNumberFormat="1" applyFont="1" applyFill="1" applyBorder="1" applyAlignment="1">
      <alignment vertical="center" wrapText="1"/>
    </xf>
    <xf numFmtId="0" fontId="0" fillId="0" borderId="0" xfId="0" applyFont="1" applyFill="1" applyBorder="1" applyAlignment="1">
      <alignment wrapText="1"/>
    </xf>
    <xf numFmtId="3" fontId="5" fillId="0" borderId="0" xfId="0" applyNumberFormat="1" applyFont="1" applyFill="1" applyBorder="1" applyAlignment="1">
      <alignment vertical="center" wrapText="1"/>
    </xf>
    <xf numFmtId="0" fontId="5" fillId="10" borderId="0" xfId="0" applyFont="1" applyFill="1" applyBorder="1" applyAlignment="1">
      <alignment vertical="center" wrapText="1"/>
    </xf>
    <xf numFmtId="0" fontId="3" fillId="10" borderId="0" xfId="0" applyFont="1" applyFill="1" applyBorder="1" applyAlignment="1">
      <alignment vertical="center" wrapText="1"/>
    </xf>
    <xf numFmtId="0" fontId="0" fillId="10" borderId="0" xfId="0" applyFont="1" applyFill="1" applyBorder="1" applyAlignment="1">
      <alignment wrapText="1"/>
    </xf>
    <xf numFmtId="0" fontId="3" fillId="10" borderId="12" xfId="0" applyFont="1" applyFill="1" applyBorder="1" applyAlignment="1">
      <alignment horizontal="right" vertical="center" wrapText="1"/>
    </xf>
    <xf numFmtId="165" fontId="3" fillId="11" borderId="14" xfId="0" applyNumberFormat="1" applyFont="1" applyFill="1" applyBorder="1" applyAlignment="1" applyProtection="1">
      <alignment vertical="center" wrapText="1"/>
      <protection locked="0"/>
    </xf>
    <xf numFmtId="165" fontId="0" fillId="2" borderId="2" xfId="2" applyNumberFormat="1" applyFont="1" applyFill="1" applyBorder="1" applyAlignment="1" applyProtection="1">
      <alignment horizontal="center" vertical="center" wrapText="1"/>
      <protection locked="0"/>
    </xf>
    <xf numFmtId="165" fontId="0" fillId="0" borderId="2" xfId="0" applyNumberFormat="1" applyFont="1" applyFill="1" applyBorder="1" applyAlignment="1" applyProtection="1">
      <alignment vertical="center" wrapText="1"/>
      <protection locked="0"/>
    </xf>
    <xf numFmtId="165" fontId="0" fillId="0" borderId="2" xfId="2" applyNumberFormat="1" applyFont="1" applyFill="1" applyBorder="1" applyAlignment="1">
      <alignment horizontal="center" vertical="center" wrapText="1"/>
    </xf>
    <xf numFmtId="0" fontId="3" fillId="10" borderId="12" xfId="0" applyFont="1" applyFill="1" applyBorder="1" applyAlignment="1">
      <alignment vertical="center" wrapText="1"/>
    </xf>
    <xf numFmtId="0" fontId="0" fillId="0" borderId="2" xfId="0" applyFont="1" applyFill="1" applyBorder="1" applyAlignment="1">
      <alignment wrapText="1"/>
    </xf>
    <xf numFmtId="0" fontId="0" fillId="11" borderId="2" xfId="0" applyFont="1" applyFill="1" applyBorder="1" applyAlignment="1" applyProtection="1">
      <alignment wrapText="1"/>
      <protection locked="0"/>
    </xf>
    <xf numFmtId="165" fontId="0" fillId="0" borderId="2" xfId="0" applyNumberFormat="1" applyFont="1" applyFill="1" applyBorder="1" applyAlignment="1" applyProtection="1">
      <alignment wrapText="1"/>
      <protection locked="0"/>
    </xf>
    <xf numFmtId="0" fontId="5" fillId="7" borderId="0" xfId="0" applyFont="1" applyFill="1" applyBorder="1" applyAlignment="1">
      <alignment vertical="center" wrapText="1"/>
    </xf>
    <xf numFmtId="0" fontId="3" fillId="7" borderId="12" xfId="0" applyFont="1" applyFill="1" applyBorder="1" applyAlignment="1">
      <alignment horizontal="right" vertical="center" wrapText="1"/>
    </xf>
    <xf numFmtId="165" fontId="5" fillId="11" borderId="14" xfId="0" applyNumberFormat="1" applyFont="1" applyFill="1" applyBorder="1" applyAlignment="1" applyProtection="1">
      <alignment vertical="center" wrapText="1"/>
      <protection locked="0"/>
    </xf>
    <xf numFmtId="165" fontId="0" fillId="7" borderId="2" xfId="2" applyNumberFormat="1" applyFont="1" applyFill="1" applyBorder="1" applyAlignment="1" applyProtection="1">
      <alignment horizontal="center" vertical="center" wrapText="1"/>
      <protection locked="0"/>
    </xf>
    <xf numFmtId="10" fontId="12" fillId="0" borderId="0" xfId="2" applyNumberFormat="1" applyFont="1" applyFill="1" applyBorder="1" applyAlignment="1">
      <alignment horizontal="center" vertical="center" wrapText="1"/>
    </xf>
    <xf numFmtId="0" fontId="3" fillId="7" borderId="12" xfId="0" applyFont="1" applyFill="1" applyBorder="1" applyAlignment="1">
      <alignment vertical="center" wrapText="1"/>
    </xf>
    <xf numFmtId="165" fontId="0" fillId="11" borderId="2" xfId="2" applyNumberFormat="1" applyFont="1" applyFill="1" applyBorder="1" applyAlignment="1" applyProtection="1">
      <alignment horizontal="center" vertical="center" wrapText="1"/>
      <protection locked="0"/>
    </xf>
    <xf numFmtId="165" fontId="0" fillId="11" borderId="3" xfId="2" applyNumberFormat="1" applyFont="1" applyFill="1" applyBorder="1" applyAlignment="1" applyProtection="1">
      <alignment horizontal="center" vertical="center" wrapText="1"/>
      <protection locked="0"/>
    </xf>
    <xf numFmtId="165" fontId="0" fillId="0" borderId="6" xfId="2" applyNumberFormat="1" applyFont="1" applyFill="1" applyBorder="1" applyAlignment="1">
      <alignment horizontal="center" vertical="center" wrapText="1"/>
    </xf>
    <xf numFmtId="0" fontId="0" fillId="11" borderId="2" xfId="0" applyFont="1" applyFill="1" applyBorder="1" applyAlignment="1">
      <alignment vertical="center" wrapText="1"/>
    </xf>
    <xf numFmtId="165" fontId="0" fillId="0" borderId="11" xfId="2" applyNumberFormat="1" applyFont="1" applyFill="1" applyBorder="1" applyAlignment="1">
      <alignment horizontal="center" vertical="center" wrapText="1"/>
    </xf>
    <xf numFmtId="165" fontId="0" fillId="0" borderId="1" xfId="2" applyNumberFormat="1" applyFont="1" applyFill="1" applyBorder="1" applyAlignment="1">
      <alignment horizontal="center" vertical="center" wrapText="1"/>
    </xf>
    <xf numFmtId="0" fontId="3" fillId="11" borderId="3" xfId="0" applyFont="1" applyFill="1" applyBorder="1" applyAlignment="1" applyProtection="1">
      <alignment horizontal="center" vertical="center" wrapText="1"/>
      <protection locked="0"/>
    </xf>
    <xf numFmtId="0" fontId="38" fillId="11" borderId="3" xfId="0" applyFont="1" applyFill="1" applyBorder="1" applyAlignment="1" applyProtection="1">
      <alignment horizontal="center" vertical="center" wrapText="1"/>
      <protection locked="0"/>
    </xf>
    <xf numFmtId="0" fontId="0" fillId="0" borderId="0" xfId="0" applyFill="1" applyAlignment="1">
      <alignment vertical="center"/>
    </xf>
    <xf numFmtId="0" fontId="35" fillId="16" borderId="0" xfId="0" applyFont="1" applyFill="1" applyAlignment="1">
      <alignment horizontal="left" vertical="center"/>
    </xf>
    <xf numFmtId="0" fontId="3" fillId="11" borderId="2" xfId="0" applyFont="1" applyFill="1" applyBorder="1" applyAlignment="1" applyProtection="1">
      <alignment horizontal="left" vertical="center" wrapText="1"/>
      <protection locked="0"/>
    </xf>
    <xf numFmtId="0" fontId="5" fillId="7" borderId="0" xfId="0" applyFont="1" applyFill="1" applyBorder="1" applyAlignment="1">
      <alignment vertical="center"/>
    </xf>
    <xf numFmtId="0" fontId="5" fillId="10" borderId="0" xfId="0" applyFont="1" applyFill="1" applyBorder="1" applyAlignment="1">
      <alignment vertical="center"/>
    </xf>
    <xf numFmtId="0" fontId="29" fillId="14" borderId="34" xfId="0" applyFont="1" applyFill="1" applyBorder="1" applyAlignment="1">
      <alignment horizontal="center" vertical="center"/>
    </xf>
    <xf numFmtId="0" fontId="29" fillId="14" borderId="35" xfId="0" applyFont="1" applyFill="1" applyBorder="1" applyAlignment="1">
      <alignment horizontal="center" vertical="center"/>
    </xf>
    <xf numFmtId="0" fontId="29" fillId="14" borderId="36" xfId="0" applyFont="1" applyFill="1" applyBorder="1" applyAlignment="1">
      <alignment horizontal="center" vertical="center"/>
    </xf>
    <xf numFmtId="0" fontId="27" fillId="14" borderId="15" xfId="0" applyFont="1" applyFill="1" applyBorder="1" applyAlignment="1">
      <alignment horizontal="center" vertical="center"/>
    </xf>
    <xf numFmtId="0" fontId="27" fillId="14" borderId="16" xfId="0" applyFont="1" applyFill="1" applyBorder="1" applyAlignment="1">
      <alignment horizontal="center" vertical="center"/>
    </xf>
    <xf numFmtId="0" fontId="27" fillId="14" borderId="17" xfId="0" applyFont="1" applyFill="1" applyBorder="1" applyAlignment="1">
      <alignment horizontal="center" vertical="center"/>
    </xf>
    <xf numFmtId="0" fontId="22" fillId="14" borderId="15" xfId="0" applyFont="1" applyFill="1" applyBorder="1" applyAlignment="1" applyProtection="1">
      <alignment horizontal="center" vertical="center"/>
      <protection locked="0"/>
    </xf>
    <xf numFmtId="0" fontId="22" fillId="14" borderId="16" xfId="0" applyFont="1" applyFill="1" applyBorder="1" applyAlignment="1" applyProtection="1">
      <alignment horizontal="center" vertical="center"/>
      <protection locked="0"/>
    </xf>
    <xf numFmtId="0" fontId="22" fillId="14" borderId="17" xfId="0" applyFont="1" applyFill="1" applyBorder="1" applyAlignment="1" applyProtection="1">
      <alignment horizontal="center" vertical="center"/>
      <protection locked="0"/>
    </xf>
    <xf numFmtId="0" fontId="26" fillId="18" borderId="0" xfId="0" applyFont="1" applyFill="1" applyAlignment="1">
      <alignment horizontal="center" vertical="center"/>
    </xf>
    <xf numFmtId="0" fontId="35" fillId="16" borderId="0" xfId="0" applyFont="1" applyFill="1" applyAlignment="1" applyProtection="1">
      <alignment horizontal="center" vertical="center"/>
      <protection locked="0"/>
    </xf>
    <xf numFmtId="0" fontId="6"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11" borderId="4" xfId="0" applyFont="1" applyFill="1" applyBorder="1" applyAlignment="1" applyProtection="1">
      <alignment vertical="center" wrapText="1"/>
      <protection locked="0"/>
    </xf>
    <xf numFmtId="0" fontId="3" fillId="0" borderId="0" xfId="0" applyFont="1" applyFill="1" applyBorder="1" applyAlignment="1">
      <alignment horizontal="center"/>
    </xf>
    <xf numFmtId="0" fontId="27" fillId="16" borderId="0" xfId="0" applyFont="1" applyFill="1" applyBorder="1" applyAlignment="1">
      <alignment horizontal="center" wrapText="1"/>
    </xf>
    <xf numFmtId="0" fontId="2" fillId="16" borderId="1" xfId="0" applyFont="1" applyFill="1" applyBorder="1" applyAlignment="1">
      <alignment horizontal="center" vertical="center" wrapText="1"/>
    </xf>
    <xf numFmtId="0" fontId="17" fillId="11" borderId="12" xfId="0" applyFont="1" applyFill="1" applyBorder="1" applyAlignment="1" applyProtection="1">
      <alignment horizontal="center"/>
      <protection locked="0"/>
    </xf>
    <xf numFmtId="0" fontId="17" fillId="11" borderId="13" xfId="0" applyFont="1" applyFill="1" applyBorder="1" applyAlignment="1" applyProtection="1">
      <alignment horizontal="center"/>
      <protection locked="0"/>
    </xf>
  </cellXfs>
  <cellStyles count="5">
    <cellStyle name="Comma" xfId="1" builtinId="3"/>
    <cellStyle name="Hyperlink" xfId="4" builtinId="8"/>
    <cellStyle name="Normal" xfId="0" builtinId="0"/>
    <cellStyle name="Normal 2" xfId="3"/>
    <cellStyle name="Percent" xfId="2" builtinId="5"/>
  </cellStyles>
  <dxfs count="3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1"/>
      </font>
      <fill>
        <patternFill>
          <bgColor theme="4" tint="0.79998168889431442"/>
        </patternFill>
      </fill>
    </dxf>
    <dxf>
      <font>
        <strike/>
        <color theme="1"/>
      </font>
      <fill>
        <patternFill>
          <bgColor theme="2" tint="-0.499984740745262"/>
        </patternFill>
      </fill>
    </dxf>
    <dxf>
      <font>
        <color rgb="FF9C6500"/>
      </font>
      <fill>
        <patternFill>
          <bgColor rgb="FFFFEB9C"/>
        </patternFill>
      </fill>
    </dxf>
    <dxf>
      <font>
        <color rgb="FF9C0006"/>
      </font>
      <fill>
        <patternFill>
          <bgColor rgb="FFFFC7CE"/>
        </patternFill>
      </fill>
    </dxf>
    <dxf>
      <font>
        <color theme="1"/>
      </font>
      <fill>
        <patternFill>
          <bgColor theme="4" tint="0.79998168889431442"/>
        </patternFill>
      </fill>
    </dxf>
    <dxf>
      <font>
        <strike/>
        <color theme="1"/>
      </font>
      <fill>
        <patternFill>
          <bgColor theme="2" tint="-0.24994659260841701"/>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2" tint="-0.499984740745262"/>
        </patternFill>
      </fill>
    </dxf>
    <dxf>
      <font>
        <strike/>
        <color theme="1"/>
      </font>
      <fill>
        <patternFill>
          <bgColor theme="2" tint="-0.499984740745262"/>
        </patternFill>
      </fill>
    </dxf>
    <dxf>
      <font>
        <color theme="1"/>
      </font>
      <fill>
        <patternFill>
          <bgColor theme="4" tint="0.79998168889431442"/>
        </patternFill>
      </fill>
    </dxf>
    <dxf>
      <font>
        <strike/>
        <color theme="1"/>
      </font>
      <fill>
        <patternFill>
          <bgColor theme="0" tint="-0.499984740745262"/>
        </patternFill>
      </fill>
    </dxf>
    <dxf>
      <font>
        <color rgb="FF9C0006"/>
      </font>
      <fill>
        <patternFill>
          <bgColor rgb="FFFFC7CE"/>
        </patternFill>
      </fill>
    </dxf>
    <dxf>
      <font>
        <color rgb="FF006100"/>
      </font>
      <fill>
        <patternFill>
          <bgColor rgb="FFC6EFCE"/>
        </patternFill>
      </fill>
    </dxf>
    <dxf>
      <font>
        <strike/>
        <color theme="2" tint="-0.24994659260841701"/>
      </font>
      <fill>
        <patternFill>
          <bgColor theme="2" tint="-0.49998474074526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7"/>
  <colors>
    <mruColors>
      <color rgb="FF174D83"/>
      <color rgb="FF004990"/>
      <color rgb="FF8AD2EB"/>
      <color rgb="FFC6EFCE"/>
      <color rgb="FFFFC7CE"/>
      <color rgb="FF939597"/>
      <color rgb="FF00B6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Staff Summary by Task</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FEB-48D7-8183-DD28B9D3010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FEB-48D7-8183-DD28B9D3010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FEB-48D7-8183-DD28B9D3010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7FEB-48D7-8183-DD28B9D30101}"/>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7FEB-48D7-8183-DD28B9D301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'Staff Summary'!$A$18:$A$22</c:f>
              <c:strCache>
                <c:ptCount val="5"/>
                <c:pt idx="0">
                  <c:v>Maintaining Funds and Donor Relationships</c:v>
                </c:pt>
                <c:pt idx="1">
                  <c:v>Acquiring / Establishing a New Fund or Acquiring a New Gift</c:v>
                </c:pt>
                <c:pt idx="2">
                  <c:v>Making Grants</c:v>
                </c:pt>
                <c:pt idx="3">
                  <c:v>Providing Non-Grant Services to the Community and Community Engagement</c:v>
                </c:pt>
                <c:pt idx="4">
                  <c:v>Other Staff Activities - </c:v>
                </c:pt>
              </c:strCache>
            </c:strRef>
          </c:cat>
          <c:val>
            <c:numRef>
              <c:f>'Staff Summary'!$S$18:$S$22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A-7FEB-48D7-8183-DD28B9D30101}"/>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v>Time Allocation by Fund or Activity</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C51-4B3C-8F0C-6C41BF5235F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C51-4B3C-8F0C-6C41BF5235F7}"/>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5C51-4B3C-8F0C-6C41BF5235F7}"/>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5C51-4B3C-8F0C-6C41BF5235F7}"/>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5C51-4B3C-8F0C-6C41BF5235F7}"/>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5C51-4B3C-8F0C-6C41BF5235F7}"/>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5C51-4B3C-8F0C-6C41BF5235F7}"/>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5C51-4B3C-8F0C-6C41BF5235F7}"/>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5C51-4B3C-8F0C-6C41BF5235F7}"/>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5C51-4B3C-8F0C-6C41BF5235F7}"/>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5C51-4B3C-8F0C-6C41BF5235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Summary'!$B$34:$L$34</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5C51-4B3C-8F0C-6C41BF5235F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'Staff Summary'!$A$18</c:f>
              <c:strCache>
                <c:ptCount val="1"/>
                <c:pt idx="0">
                  <c:v>Maintaining Funds and Donor Relationships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Summary'!$B$18:$L$18</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3F6-467C-AA58-D6F15646FCBD}"/>
            </c:ext>
          </c:extLst>
        </c:ser>
        <c:ser>
          <c:idx val="1"/>
          <c:order val="1"/>
          <c:tx>
            <c:strRef>
              <c:f>'Staff Summary'!$A$19</c:f>
              <c:strCache>
                <c:ptCount val="1"/>
                <c:pt idx="0">
                  <c:v>Acquiring / Establishing a New Fund or Acquiring a New Gift</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Summary'!$B$19:$L$19</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3F6-467C-AA58-D6F15646FCBD}"/>
            </c:ext>
          </c:extLst>
        </c:ser>
        <c:ser>
          <c:idx val="2"/>
          <c:order val="2"/>
          <c:tx>
            <c:strRef>
              <c:f>'Staff Summary'!$A$20</c:f>
              <c:strCache>
                <c:ptCount val="1"/>
                <c:pt idx="0">
                  <c:v>Making Grants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Summary'!$B$20:$L$20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3F6-467C-AA58-D6F15646FCBD}"/>
            </c:ext>
          </c:extLst>
        </c:ser>
        <c:ser>
          <c:idx val="3"/>
          <c:order val="3"/>
          <c:tx>
            <c:strRef>
              <c:f>'Staff Summary'!$A$21</c:f>
              <c:strCache>
                <c:ptCount val="1"/>
                <c:pt idx="0">
                  <c:v>Providing Non-Grant Services to the Community and Community Engagement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Summary'!$B$21:$L$21</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93F6-467C-AA58-D6F15646FCBD}"/>
            </c:ext>
          </c:extLst>
        </c:ser>
        <c:ser>
          <c:idx val="4"/>
          <c:order val="4"/>
          <c:tx>
            <c:strRef>
              <c:f>'Staff Summary'!$A$22</c:f>
              <c:strCache>
                <c:ptCount val="1"/>
                <c:pt idx="0">
                  <c:v>Other Staff Activities - </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'Staff Summary'!$B$17:$L$17</c:f>
              <c:strCache>
                <c:ptCount val="6"/>
                <c:pt idx="0">
                  <c:v>Unresricted</c:v>
                </c:pt>
                <c:pt idx="1">
                  <c:v>Operating Fund</c:v>
                </c:pt>
                <c:pt idx="2">
                  <c:v>Agency Endowment</c:v>
                </c:pt>
                <c:pt idx="3">
                  <c:v>DAF</c:v>
                </c:pt>
                <c:pt idx="4">
                  <c:v>Field of Interest</c:v>
                </c:pt>
                <c:pt idx="5">
                  <c:v>Scholarships</c:v>
                </c:pt>
              </c:strCache>
            </c:strRef>
          </c:cat>
          <c:val>
            <c:numRef>
              <c:f>'Staff Summary'!$B$22:$L$22</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93F6-467C-AA58-D6F15646FCBD}"/>
            </c:ext>
          </c:extLst>
        </c:ser>
        <c:dLbls>
          <c:showLegendKey val="0"/>
          <c:showVal val="0"/>
          <c:showCatName val="0"/>
          <c:showSerName val="0"/>
          <c:showPercent val="0"/>
          <c:showBubbleSize val="0"/>
        </c:dLbls>
        <c:gapWidth val="150"/>
        <c:overlap val="100"/>
        <c:axId val="1405801296"/>
        <c:axId val="1406576848"/>
      </c:barChart>
      <c:catAx>
        <c:axId val="14058012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576848"/>
        <c:crosses val="autoZero"/>
        <c:auto val="1"/>
        <c:lblAlgn val="ctr"/>
        <c:lblOffset val="100"/>
        <c:noMultiLvlLbl val="0"/>
      </c:catAx>
      <c:valAx>
        <c:axId val="140657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580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'Financial Summary'!$A$12</c:f>
              <c:strCache>
                <c:ptCount val="1"/>
                <c:pt idx="0">
                  <c:v>Net Income w/allocation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'Financial Summary'!$B$12:$L$12</c:f>
              <c:numCache>
                <c:formatCode>"$"#,##0_);[Red]\("$"#,##0\)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4BD-44AF-8ED4-8AF481339C69}"/>
            </c:ext>
          </c:extLst>
        </c:ser>
        <c:dLbls>
          <c:showLegendKey val="0"/>
          <c:showVal val="0"/>
          <c:showCatName val="0"/>
          <c:showSerName val="0"/>
          <c:showPercent val="0"/>
          <c:showBubbleSize val="0"/>
        </c:dLbls>
        <c:gapWidth val="100"/>
        <c:overlap val="-24"/>
        <c:axId val="1405835312"/>
        <c:axId val="1405838064"/>
      </c:barChart>
      <c:catAx>
        <c:axId val="140583531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5838064"/>
        <c:crosses val="autoZero"/>
        <c:auto val="1"/>
        <c:lblAlgn val="ctr"/>
        <c:lblOffset val="100"/>
        <c:noMultiLvlLbl val="0"/>
      </c:catAx>
      <c:valAx>
        <c:axId val="1405838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5835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By Product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Revenue By Product Type</c:v>
          </c:tx>
          <c:spPr>
            <a:solidFill>
              <a:schemeClr val="accent1"/>
            </a:solidFill>
            <a:ln w="19050">
              <a:solidFill>
                <a:schemeClr val="lt1"/>
              </a:solidFill>
            </a:ln>
            <a:effectLst/>
          </c:spPr>
          <c:invertIfNegative val="0"/>
          <c:cat>
            <c:strRef>
              <c:f>'Financial Summary'!$S$4:$U$4</c:f>
              <c:strCache>
                <c:ptCount val="3"/>
                <c:pt idx="0">
                  <c:v>FUND</c:v>
                </c:pt>
                <c:pt idx="1">
                  <c:v>Service</c:v>
                </c:pt>
                <c:pt idx="2">
                  <c:v>Other</c:v>
                </c:pt>
              </c:strCache>
            </c:strRef>
          </c:cat>
          <c:val>
            <c:numRef>
              <c:f>'Financial Summary'!$S$12:$U$12</c:f>
              <c:numCache>
                <c:formatCode>General</c:formatCode>
                <c:ptCount val="3"/>
                <c:pt idx="0">
                  <c:v>0</c:v>
                </c:pt>
                <c:pt idx="1">
                  <c:v>0</c:v>
                </c:pt>
                <c:pt idx="2">
                  <c:v>0</c:v>
                </c:pt>
              </c:numCache>
            </c:numRef>
          </c:val>
          <c:extLst>
            <c:ext xmlns:c16="http://schemas.microsoft.com/office/drawing/2014/chart" uri="{C3380CC4-5D6E-409C-BE32-E72D297353CC}">
              <c16:uniqueId val="{00000000-B78C-470C-AC93-9162E36445CC}"/>
            </c:ext>
          </c:extLst>
        </c:ser>
        <c:dLbls>
          <c:showLegendKey val="0"/>
          <c:showVal val="0"/>
          <c:showCatName val="0"/>
          <c:showSerName val="0"/>
          <c:showPercent val="0"/>
          <c:showBubbleSize val="0"/>
        </c:dLbls>
        <c:gapWidth val="150"/>
        <c:axId val="1407463328"/>
        <c:axId val="1407466080"/>
      </c:barChart>
      <c:catAx>
        <c:axId val="1407463328"/>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466080"/>
        <c:crosses val="autoZero"/>
        <c:auto val="1"/>
        <c:lblAlgn val="ctr"/>
        <c:lblOffset val="100"/>
        <c:noMultiLvlLbl val="0"/>
      </c:catAx>
      <c:valAx>
        <c:axId val="140746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463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12700</xdr:rowOff>
    </xdr:from>
    <xdr:to>
      <xdr:col>13</xdr:col>
      <xdr:colOff>812800</xdr:colOff>
      <xdr:row>33</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12700</xdr:rowOff>
    </xdr:from>
    <xdr:to>
      <xdr:col>14</xdr:col>
      <xdr:colOff>812800</xdr:colOff>
      <xdr:row>27</xdr:row>
      <xdr:rowOff>165100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0</xdr:row>
      <xdr:rowOff>177800</xdr:rowOff>
    </xdr:from>
    <xdr:to>
      <xdr:col>16</xdr:col>
      <xdr:colOff>38100</xdr:colOff>
      <xdr:row>35</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107950</xdr:colOff>
      <xdr:row>0</xdr:row>
      <xdr:rowOff>44450</xdr:rowOff>
    </xdr:from>
    <xdr:to>
      <xdr:col>15</xdr:col>
      <xdr:colOff>0</xdr:colOff>
      <xdr:row>33</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812800</xdr:colOff>
      <xdr:row>2</xdr:row>
      <xdr:rowOff>12700</xdr:rowOff>
    </xdr:from>
    <xdr:to>
      <xdr:col>15</xdr:col>
      <xdr:colOff>355600</xdr:colOff>
      <xdr:row>39</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https://www.michiganfoundations.org/sustainability-tool" TargetMode="Externa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20"/>
  <sheetViews>
    <sheetView tabSelected="1" workbookViewId="0">
      <selection activeCell="G2" sqref="G2:J2"/>
    </sheetView>
  </sheetViews>
  <sheetFormatPr defaultColWidth="11" defaultRowHeight="15.75"/>
  <cols>
    <col min="1" max="1" width="5.625" style="29" customWidth="1"/>
    <col min="2" max="2" width="28.875" style="29" customWidth="1"/>
    <col min="3" max="3" width="28.875" customWidth="1"/>
    <col min="7" max="7" width="16.375" bestFit="1" customWidth="1"/>
    <col min="8" max="8" width="15.125" bestFit="1" customWidth="1"/>
    <col min="9" max="9" width="16.125" customWidth="1"/>
    <col min="10" max="10" width="27.5" bestFit="1" customWidth="1"/>
  </cols>
  <sheetData>
    <row r="1" spans="1:10" s="213" customFormat="1" ht="60" customHeight="1" thickBot="1">
      <c r="A1" s="309" t="s">
        <v>125</v>
      </c>
      <c r="B1" s="309"/>
      <c r="C1" s="309"/>
      <c r="D1" s="309"/>
      <c r="E1" s="248"/>
      <c r="F1" s="248"/>
      <c r="G1" s="248" t="s">
        <v>184</v>
      </c>
      <c r="H1" s="249" t="s">
        <v>149</v>
      </c>
      <c r="I1" s="248"/>
      <c r="J1" s="248"/>
    </row>
    <row r="2" spans="1:10" ht="36.950000000000003" customHeight="1">
      <c r="A2" s="306" t="s">
        <v>150</v>
      </c>
      <c r="B2" s="307"/>
      <c r="C2" s="307"/>
      <c r="D2" s="308"/>
      <c r="E2" s="223"/>
      <c r="F2" s="223"/>
      <c r="G2" s="303" t="s">
        <v>0</v>
      </c>
      <c r="H2" s="304"/>
      <c r="I2" s="304"/>
      <c r="J2" s="305"/>
    </row>
    <row r="3" spans="1:10" ht="57" thickBot="1">
      <c r="A3" s="203" t="s">
        <v>124</v>
      </c>
      <c r="B3" s="204" t="s">
        <v>136</v>
      </c>
      <c r="C3" s="205" t="s">
        <v>116</v>
      </c>
      <c r="D3" s="206" t="s">
        <v>144</v>
      </c>
      <c r="G3" s="207" t="s">
        <v>1</v>
      </c>
      <c r="H3" s="208" t="s">
        <v>106</v>
      </c>
      <c r="I3" s="209" t="s">
        <v>2</v>
      </c>
      <c r="J3" s="210" t="s">
        <v>107</v>
      </c>
    </row>
    <row r="4" spans="1:10" ht="19.5" thickBot="1">
      <c r="A4" s="211">
        <v>1</v>
      </c>
      <c r="B4" s="173" t="s">
        <v>114</v>
      </c>
      <c r="C4" s="174" t="str">
        <f>HYPERLINK("#'Fund Stats'!H4","Fund Stats")</f>
        <v>Fund Stats</v>
      </c>
      <c r="D4" s="201"/>
      <c r="G4" s="196" t="e">
        <f>IF(AVERAGE(TimeEntry:TimeEnd!E6)=1,"COMPLETE","Check Activities")</f>
        <v>#DIV/0!</v>
      </c>
      <c r="H4" s="92" t="str">
        <f>IF(AVERAGE(TimeEntry:TimeEnd!E7)=1,"COMPLETE","Check Tasks")</f>
        <v>Check Tasks</v>
      </c>
      <c r="I4" s="197" t="e">
        <f>IF(AVERAGE(TimeEntry:TimeEnd!E8)=1,"COMPLETE","Check Tasks")</f>
        <v>#DIV/0!</v>
      </c>
      <c r="J4" s="198" t="e">
        <f>IF(AND(G4="Complete",H4="Complete",I4="Complete"),"COMPLETE","CHECK TIME ENTRY SHEETS")</f>
        <v>#DIV/0!</v>
      </c>
    </row>
    <row r="5" spans="1:10">
      <c r="A5" s="211">
        <v>2</v>
      </c>
      <c r="B5" s="173" t="s">
        <v>115</v>
      </c>
      <c r="C5" s="174" t="str">
        <f>HYPERLINK("#'Fund Stats'!H4","Fund Stats")</f>
        <v>Fund Stats</v>
      </c>
      <c r="D5" s="218"/>
    </row>
    <row r="6" spans="1:10">
      <c r="A6" s="211">
        <v>3</v>
      </c>
      <c r="B6" s="173" t="s">
        <v>117</v>
      </c>
      <c r="C6" s="174" t="str">
        <f>HYPERLINK("#TimeEntry!D3","Time Entry")</f>
        <v>Time Entry</v>
      </c>
      <c r="D6" s="201"/>
      <c r="H6" s="2"/>
    </row>
    <row r="7" spans="1:10" ht="33.75" thickBot="1">
      <c r="A7" s="211">
        <v>4</v>
      </c>
      <c r="B7" s="173" t="s">
        <v>118</v>
      </c>
      <c r="C7" s="174" t="str">
        <f>HYPERLINK("#'Time Entry Template'!B1:C1","Time Entry Template")</f>
        <v>Time Entry Template</v>
      </c>
      <c r="D7" s="201"/>
      <c r="H7" s="149"/>
      <c r="I7" s="148"/>
    </row>
    <row r="8" spans="1:10" ht="47.25">
      <c r="A8" s="211">
        <v>5</v>
      </c>
      <c r="B8" s="173" t="s">
        <v>119</v>
      </c>
      <c r="C8" s="174" t="str">
        <f>HYPERLINK("#'Time Entry Template'!B1:C1","Time Entry Template")</f>
        <v>Time Entry Template</v>
      </c>
      <c r="D8" s="201"/>
      <c r="G8" s="300" t="s">
        <v>129</v>
      </c>
      <c r="H8" s="301"/>
      <c r="I8" s="301"/>
      <c r="J8" s="302"/>
    </row>
    <row r="9" spans="1:10" ht="79.5" thickBot="1">
      <c r="A9" s="211">
        <v>6</v>
      </c>
      <c r="B9" s="173" t="s">
        <v>146</v>
      </c>
      <c r="C9" s="174" t="str">
        <f>HYPERLINK("#'Time Entry Template'!B1:C1","Time Entry Template")</f>
        <v>Time Entry Template</v>
      </c>
      <c r="D9" s="201"/>
      <c r="G9" s="219" t="s">
        <v>130</v>
      </c>
      <c r="H9" s="220" t="s">
        <v>132</v>
      </c>
      <c r="I9" s="221" t="s">
        <v>131</v>
      </c>
      <c r="J9" s="222" t="s">
        <v>128</v>
      </c>
    </row>
    <row r="10" spans="1:10">
      <c r="A10" s="211">
        <v>7</v>
      </c>
      <c r="B10" s="173" t="s">
        <v>120</v>
      </c>
      <c r="C10" s="174" t="str">
        <f>HYPERLINK("#G4", "Completion Status (Right)")</f>
        <v>Completion Status (Right)</v>
      </c>
      <c r="D10" s="201"/>
    </row>
    <row r="11" spans="1:10" ht="47.25">
      <c r="A11" s="211">
        <v>8</v>
      </c>
      <c r="B11" s="173" t="s">
        <v>121</v>
      </c>
      <c r="C11" s="174" t="str">
        <f>HYPERLINK("#'Time Entry Template'!B1:C1","Time Entry Template")</f>
        <v>Time Entry Template</v>
      </c>
      <c r="D11" s="201"/>
    </row>
    <row r="12" spans="1:10" ht="63">
      <c r="A12" s="211">
        <v>9</v>
      </c>
      <c r="B12" s="173" t="s">
        <v>122</v>
      </c>
      <c r="C12" s="174" t="str">
        <f>HYPERLINK("#'Staff Summary'!A1","Time Entry Template")</f>
        <v>Time Entry Template</v>
      </c>
      <c r="D12" s="201"/>
    </row>
    <row r="13" spans="1:10" ht="47.25">
      <c r="A13" s="211">
        <v>10</v>
      </c>
      <c r="B13" s="173" t="s">
        <v>133</v>
      </c>
      <c r="C13" s="174" t="str">
        <f>HYPERLINK("#Revenue!B6","Revenue")</f>
        <v>Revenue</v>
      </c>
      <c r="D13" s="201"/>
    </row>
    <row r="14" spans="1:10" ht="47.25">
      <c r="A14" s="211">
        <v>11</v>
      </c>
      <c r="B14" s="173" t="s">
        <v>123</v>
      </c>
      <c r="C14" s="174" t="str">
        <f>HYPERLINK("#'Direct Expenses'!A6","Direct Expenses")</f>
        <v>Direct Expenses</v>
      </c>
      <c r="D14" s="201"/>
    </row>
    <row r="15" spans="1:10" ht="47.25">
      <c r="A15" s="211">
        <v>12</v>
      </c>
      <c r="B15" s="173" t="s">
        <v>134</v>
      </c>
      <c r="C15" s="174" t="str">
        <f>HYPERLINK("#'Indirect Expenses'!A6","Indirect Expenses")</f>
        <v>Indirect Expenses</v>
      </c>
      <c r="D15" s="201"/>
    </row>
    <row r="16" spans="1:10" ht="47.25">
      <c r="A16" s="211">
        <v>13</v>
      </c>
      <c r="B16" s="173" t="s">
        <v>147</v>
      </c>
      <c r="C16" s="174" t="str">
        <f>HYPERLINK("#'Financial Summary'!E2", "Financial Summary")</f>
        <v>Financial Summary</v>
      </c>
      <c r="D16" s="201"/>
    </row>
    <row r="17" spans="1:4" ht="31.5">
      <c r="A17" s="211">
        <v>14</v>
      </c>
      <c r="B17" s="173" t="s">
        <v>135</v>
      </c>
      <c r="C17" s="174" t="str">
        <f>HYPERLINK("#'Financial Summary'!B14", "Financial Summary")</f>
        <v>Financial Summary</v>
      </c>
      <c r="D17" s="201"/>
    </row>
    <row r="18" spans="1:4" ht="79.5" thickBot="1">
      <c r="A18" s="212">
        <v>15</v>
      </c>
      <c r="B18" s="199" t="s">
        <v>148</v>
      </c>
      <c r="C18" s="200" t="str">
        <f>HYPERLINK("#'Financial Summary'!B14", "Financial Summary")</f>
        <v>Financial Summary</v>
      </c>
      <c r="D18" s="202"/>
    </row>
    <row r="19" spans="1:4">
      <c r="D19" s="3"/>
    </row>
    <row r="20" spans="1:4">
      <c r="D20" s="3"/>
    </row>
  </sheetData>
  <sheetProtection sheet="1" objects="1" scenarios="1"/>
  <customSheetViews>
    <customSheetView guid="{1F78B85E-7B4B-44AB-A816-2D99AE98BDB1}" showPageBreaks="1" fitToPage="1">
      <selection activeCell="E2" sqref="E2"/>
      <pageMargins left="0.7" right="0.7" top="0.75" bottom="0.75" header="0.3" footer="0.3"/>
      <pageSetup scale="64" orientation="landscape" r:id="rId1"/>
    </customSheetView>
    <customSheetView guid="{59AA74CF-730E-43C5-A1DE-042BD728EC1B}" fitToPage="1">
      <selection activeCell="E2" sqref="E2"/>
      <pageMargins left="0.7" right="0.7" top="0.75" bottom="0.75" header="0.3" footer="0.3"/>
      <pageSetup scale="64" orientation="landscape" r:id="rId2"/>
    </customSheetView>
    <customSheetView guid="{56089BE4-577D-40E7-8DAF-6AB958256414}" fitToPage="1">
      <selection activeCell="E2" sqref="E2"/>
      <pageMargins left="0.7" right="0.7" top="0.75" bottom="0.75" header="0.3" footer="0.3"/>
      <pageSetup scale="64" orientation="landscape" r:id="rId3"/>
    </customSheetView>
    <customSheetView guid="{11996575-36FE-A240-991A-42C9751D8761}" fitToPage="1">
      <selection activeCell="E2" sqref="E2"/>
      <pageMargins left="0.7" right="0.7" top="0.75" bottom="0.75" header="0.3" footer="0.3"/>
      <pageSetup scale="64" orientation="landscape" r:id="rId4"/>
    </customSheetView>
  </customSheetViews>
  <mergeCells count="4">
    <mergeCell ref="G8:J8"/>
    <mergeCell ref="G2:J2"/>
    <mergeCell ref="A2:D2"/>
    <mergeCell ref="A1:D1"/>
  </mergeCells>
  <conditionalFormatting sqref="K7:K9">
    <cfRule type="iconSet" priority="6">
      <iconSet iconSet="3Symbols2" showValue="0">
        <cfvo type="percent" val="0"/>
        <cfvo type="percent" val="33"/>
        <cfvo type="percent" val="67"/>
      </iconSet>
    </cfRule>
  </conditionalFormatting>
  <conditionalFormatting sqref="G4:J4">
    <cfRule type="notContainsText" dxfId="37" priority="3" operator="notContains" text="Complete">
      <formula>ISERROR(SEARCH("Complete",G4))</formula>
    </cfRule>
    <cfRule type="containsText" dxfId="36" priority="4" operator="containsText" text="COMPLETE">
      <formula>NOT(ISERROR(SEARCH("COMPLETE",G4)))</formula>
    </cfRule>
  </conditionalFormatting>
  <conditionalFormatting sqref="D4:D18">
    <cfRule type="containsText" dxfId="35" priority="1" operator="containsText" text="x">
      <formula>NOT(ISERROR(SEARCH("x",D4)))</formula>
    </cfRule>
    <cfRule type="notContainsText" dxfId="34" priority="2" operator="notContains" text="x">
      <formula>ISERROR(SEARCH("x",D4))</formula>
    </cfRule>
  </conditionalFormatting>
  <conditionalFormatting sqref="H7 H9">
    <cfRule type="iconSet" priority="40">
      <iconSet iconSet="3Symbols2" showValue="0">
        <cfvo type="percent" val="0"/>
        <cfvo type="percent" val="33"/>
        <cfvo type="percent" val="67"/>
      </iconSet>
    </cfRule>
  </conditionalFormatting>
  <hyperlinks>
    <hyperlink ref="H1" r:id="rId5"/>
  </hyperlinks>
  <pageMargins left="0.7" right="0.7" top="0.75" bottom="0.75" header="0.3" footer="0.3"/>
  <pageSetup scale="64" orientation="landscape" r:id="rId6"/>
  <ignoredErrors>
    <ignoredError sqref="J4"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15"/>
  <sheetViews>
    <sheetView workbookViewId="0">
      <pane xSplit="1" ySplit="5" topLeftCell="B6" activePane="bottomRight" state="frozenSplit"/>
      <selection pane="topRight" activeCell="B1" sqref="B1"/>
      <selection pane="bottomLeft" activeCell="A6" sqref="A6"/>
      <selection pane="bottomRight" activeCell="E2" sqref="E2:F2"/>
    </sheetView>
  </sheetViews>
  <sheetFormatPr defaultColWidth="11" defaultRowHeight="15.75"/>
  <cols>
    <col min="1" max="1" width="31.625" customWidth="1"/>
    <col min="2" max="16" width="14.875" customWidth="1"/>
    <col min="17" max="17" width="12.125" bestFit="1" customWidth="1"/>
  </cols>
  <sheetData>
    <row r="1" spans="1:21" s="241" customFormat="1" ht="39" customHeight="1" thickBot="1">
      <c r="A1" s="242" t="s">
        <v>73</v>
      </c>
      <c r="B1" s="238"/>
      <c r="C1" s="238"/>
      <c r="D1" s="238"/>
      <c r="E1" s="238"/>
      <c r="F1" s="238"/>
      <c r="G1" s="238"/>
      <c r="H1" s="238"/>
      <c r="I1" s="238"/>
      <c r="J1" s="238"/>
      <c r="K1" s="238"/>
      <c r="L1" s="238"/>
      <c r="M1" s="238"/>
      <c r="N1" s="238"/>
      <c r="O1" s="238"/>
      <c r="P1" s="238"/>
      <c r="Q1" s="238"/>
      <c r="R1" s="238"/>
      <c r="S1" s="238"/>
      <c r="T1" s="238"/>
      <c r="U1" s="238"/>
    </row>
    <row r="2" spans="1:21" ht="21.75" thickBot="1">
      <c r="B2" s="69" t="s">
        <v>142</v>
      </c>
      <c r="E2" s="317" t="s">
        <v>74</v>
      </c>
      <c r="F2" s="318"/>
    </row>
    <row r="4" spans="1:21" s="195" customFormat="1">
      <c r="B4" s="215" t="str">
        <f>IF('Fund Stats'!B3="Available","",'Fund Stats'!B3)</f>
        <v>FUND</v>
      </c>
      <c r="C4" s="215" t="str">
        <f>IF('Fund Stats'!C3="Available","",'Fund Stats'!C3)</f>
        <v>FUND</v>
      </c>
      <c r="D4" s="215" t="str">
        <f>IF('Fund Stats'!D3="Available","",'Fund Stats'!D3)</f>
        <v>FUND</v>
      </c>
      <c r="E4" s="215" t="str">
        <f>IF('Fund Stats'!E3="Available","",'Fund Stats'!E3)</f>
        <v>FUND</v>
      </c>
      <c r="F4" s="215" t="str">
        <f>IF('Fund Stats'!F3="Available","",'Fund Stats'!F3)</f>
        <v>FUND</v>
      </c>
      <c r="G4" s="215" t="str">
        <f>IF('Fund Stats'!G3="Available","",'Fund Stats'!G3)</f>
        <v>FUND</v>
      </c>
      <c r="H4" s="215" t="str">
        <f>IF('Fund Stats'!H3="Available","",'Fund Stats'!H3)</f>
        <v/>
      </c>
      <c r="I4" s="215" t="str">
        <f>IF('Fund Stats'!I3="Available","",'Fund Stats'!I3)</f>
        <v/>
      </c>
      <c r="J4" s="215" t="str">
        <f>IF('Fund Stats'!J3="Available","",'Fund Stats'!J3)</f>
        <v/>
      </c>
      <c r="K4" s="215" t="str">
        <f>IF('Fund Stats'!K3="Available","",'Fund Stats'!K3)</f>
        <v/>
      </c>
      <c r="L4" s="215" t="str">
        <f>IF('Fund Stats'!L3="Available","",'Fund Stats'!L3)</f>
        <v/>
      </c>
      <c r="M4" s="215" t="str">
        <f>IF('Fund Stats'!M3="Available","",'Fund Stats'!M3)</f>
        <v/>
      </c>
      <c r="N4" s="215" t="str">
        <f>IF('Fund Stats'!N3="Available","",'Fund Stats'!N3)</f>
        <v/>
      </c>
      <c r="O4" s="215" t="str">
        <f>IF('Fund Stats'!O3="Available","",'Fund Stats'!O3)</f>
        <v/>
      </c>
      <c r="P4" s="215" t="str">
        <f>IF('Fund Stats'!P3="Available","",'Fund Stats'!P3)</f>
        <v/>
      </c>
      <c r="Q4" s="195" t="str">
        <f>IF('Fund Stats'!Q3="Available","",'Fund Stats'!Q3)</f>
        <v/>
      </c>
      <c r="R4" s="195" t="str">
        <f>IF('Fund Stats'!R3="Available","",'Fund Stats'!R3)</f>
        <v/>
      </c>
      <c r="S4" s="216" t="s">
        <v>3</v>
      </c>
      <c r="T4" s="216" t="s">
        <v>126</v>
      </c>
      <c r="U4" s="216" t="s">
        <v>127</v>
      </c>
    </row>
    <row r="5" spans="1:21" s="195" customFormat="1" ht="18.75">
      <c r="A5" s="42"/>
      <c r="B5" s="215" t="str">
        <f>IF('Fund Stats'!B4=0,"",'Fund Stats'!B4)</f>
        <v>Unresricted</v>
      </c>
      <c r="C5" s="215" t="str">
        <f>IF('Fund Stats'!C4=0,"",'Fund Stats'!C4)</f>
        <v>Operating Fund</v>
      </c>
      <c r="D5" s="215" t="str">
        <f>IF('Fund Stats'!D4=0,"",'Fund Stats'!D4)</f>
        <v>Agency Endowment</v>
      </c>
      <c r="E5" s="215" t="str">
        <f>IF('Fund Stats'!E4=0,"",'Fund Stats'!E4)</f>
        <v>DAF</v>
      </c>
      <c r="F5" s="215" t="str">
        <f>IF('Fund Stats'!F4=0,"",'Fund Stats'!F4)</f>
        <v>Field of Interest</v>
      </c>
      <c r="G5" s="215" t="str">
        <f>IF('Fund Stats'!G4=0,"",'Fund Stats'!G4)</f>
        <v>Scholarships</v>
      </c>
      <c r="H5" s="215" t="str">
        <f>IF('Fund Stats'!H4=0,"",'Fund Stats'!H4)</f>
        <v/>
      </c>
      <c r="I5" s="215" t="str">
        <f>IF('Fund Stats'!I4=0,"",'Fund Stats'!I4)</f>
        <v/>
      </c>
      <c r="J5" s="215" t="str">
        <f>IF('Fund Stats'!J4=0,"",'Fund Stats'!J4)</f>
        <v/>
      </c>
      <c r="K5" s="215" t="str">
        <f>IF('Fund Stats'!K4=0,"",'Fund Stats'!K4)</f>
        <v/>
      </c>
      <c r="L5" s="215" t="str">
        <f>IF('Fund Stats'!L4=0,"",'Fund Stats'!L4)</f>
        <v/>
      </c>
      <c r="M5" s="215" t="str">
        <f>IF('Fund Stats'!M4=0,"",'Fund Stats'!M4)</f>
        <v/>
      </c>
      <c r="N5" s="215" t="str">
        <f>IF('Fund Stats'!N4=0,"",'Fund Stats'!N4)</f>
        <v/>
      </c>
      <c r="O5" s="215" t="str">
        <f>IF('Fund Stats'!O4=0,"",'Fund Stats'!O4)</f>
        <v/>
      </c>
      <c r="P5" s="215" t="str">
        <f>IF('Fund Stats'!P4=0,"",'Fund Stats'!P4)</f>
        <v/>
      </c>
      <c r="Q5" s="42" t="s">
        <v>30</v>
      </c>
      <c r="R5" s="195" t="str">
        <f>IF('Fund Stats'!R4=0,"",'Fund Stats'!R4)</f>
        <v/>
      </c>
      <c r="S5" s="216"/>
      <c r="T5" s="216"/>
      <c r="U5" s="216"/>
    </row>
    <row r="6" spans="1:21" ht="18.75">
      <c r="A6" s="26" t="s">
        <v>75</v>
      </c>
      <c r="B6" s="128">
        <f>SUM(Revenue!B:B)</f>
        <v>0</v>
      </c>
      <c r="C6" s="128">
        <f>SUM(Revenue!C:C)</f>
        <v>0</v>
      </c>
      <c r="D6" s="128">
        <f>SUM(Revenue!D:D)</f>
        <v>0</v>
      </c>
      <c r="E6" s="128">
        <f>SUM(Revenue!E:E)</f>
        <v>0</v>
      </c>
      <c r="F6" s="128">
        <f>SUM(Revenue!F:F)</f>
        <v>0</v>
      </c>
      <c r="G6" s="128">
        <f>SUM(Revenue!G:G)</f>
        <v>0</v>
      </c>
      <c r="H6" s="128">
        <f>SUM(Revenue!H:H)</f>
        <v>0</v>
      </c>
      <c r="I6" s="128">
        <f>SUM(Revenue!I:I)</f>
        <v>0</v>
      </c>
      <c r="J6" s="128">
        <f>SUM(Revenue!J:J)</f>
        <v>0</v>
      </c>
      <c r="K6" s="128">
        <f>SUM(Revenue!K:K)</f>
        <v>0</v>
      </c>
      <c r="L6" s="128">
        <f>SUM(Revenue!L:L)</f>
        <v>0</v>
      </c>
      <c r="M6" s="128">
        <f>SUM(Revenue!M:M)</f>
        <v>0</v>
      </c>
      <c r="N6" s="128">
        <f>SUM(Revenue!N:N)</f>
        <v>0</v>
      </c>
      <c r="O6" s="128">
        <f>SUM(Revenue!O:O)</f>
        <v>0</v>
      </c>
      <c r="P6" s="128">
        <f>SUM(Revenue!P:P)</f>
        <v>0</v>
      </c>
      <c r="Q6" s="129">
        <f>SUM(B6:P6)</f>
        <v>0</v>
      </c>
      <c r="S6">
        <f>SUMIF($B$4:$P$4,"FUND",$B6:$P6)</f>
        <v>0</v>
      </c>
      <c r="T6">
        <f>SUMIF($B$4:$P$4,"Service",$B6:$P6)</f>
        <v>0</v>
      </c>
      <c r="U6">
        <f>SUMIF($B$4:$P$4,"Other",$B6:$P6)</f>
        <v>0</v>
      </c>
    </row>
    <row r="7" spans="1:21" ht="18.75">
      <c r="A7" s="26" t="s">
        <v>71</v>
      </c>
      <c r="B7" s="128">
        <f>SUM('Direct Expenses'!B:B)</f>
        <v>0</v>
      </c>
      <c r="C7" s="128">
        <f>SUM('Direct Expenses'!C:C)</f>
        <v>0</v>
      </c>
      <c r="D7" s="128">
        <f>SUM('Direct Expenses'!D:D)</f>
        <v>0</v>
      </c>
      <c r="E7" s="128">
        <f>SUM('Direct Expenses'!E:E)</f>
        <v>0</v>
      </c>
      <c r="F7" s="128">
        <f>SUM('Direct Expenses'!F:F)</f>
        <v>0</v>
      </c>
      <c r="G7" s="128">
        <f>SUM('Direct Expenses'!G:G)</f>
        <v>0</v>
      </c>
      <c r="H7" s="128">
        <f>SUM('Direct Expenses'!H:H)</f>
        <v>0</v>
      </c>
      <c r="I7" s="128">
        <f>SUM('Direct Expenses'!I:I)</f>
        <v>0</v>
      </c>
      <c r="J7" s="128">
        <f>SUM('Direct Expenses'!J:J)</f>
        <v>0</v>
      </c>
      <c r="K7" s="128">
        <f>SUM('Direct Expenses'!K:K)</f>
        <v>0</v>
      </c>
      <c r="L7" s="128">
        <f>SUM('Direct Expenses'!L:L)</f>
        <v>0</v>
      </c>
      <c r="M7" s="128">
        <f>SUM('Direct Expenses'!M:M)</f>
        <v>0</v>
      </c>
      <c r="N7" s="128">
        <f>SUM('Direct Expenses'!N:N)</f>
        <v>0</v>
      </c>
      <c r="O7" s="128">
        <f>SUM('Direct Expenses'!O:O)</f>
        <v>0</v>
      </c>
      <c r="P7" s="128">
        <f>SUM('Direct Expenses'!P:P)</f>
        <v>0</v>
      </c>
      <c r="Q7" s="129">
        <f>SUM(B7:P7)</f>
        <v>0</v>
      </c>
      <c r="S7">
        <f t="shared" ref="S7:S12" si="0">SUMIF($B$4:$P$4,"FUND",$B7:$P7)</f>
        <v>0</v>
      </c>
      <c r="T7">
        <f t="shared" ref="T7:T12" si="1">SUMIF($B$4:$P$4,"Service",$B7:$P7)</f>
        <v>0</v>
      </c>
      <c r="U7">
        <f t="shared" ref="U7:U12" si="2">SUMIF($B$4:$P$4,"Other",$B7:$P7)</f>
        <v>0</v>
      </c>
    </row>
    <row r="8" spans="1:21" ht="18.75">
      <c r="A8" s="26" t="s">
        <v>76</v>
      </c>
      <c r="B8" s="128" t="s">
        <v>77</v>
      </c>
      <c r="C8" s="128">
        <f>SUM('Indirect Expenses'!C:C)</f>
        <v>0</v>
      </c>
      <c r="D8" s="128" t="s">
        <v>77</v>
      </c>
      <c r="E8" s="128" t="s">
        <v>77</v>
      </c>
      <c r="F8" s="128" t="s">
        <v>77</v>
      </c>
      <c r="G8" s="128" t="s">
        <v>77</v>
      </c>
      <c r="H8" s="128" t="s">
        <v>77</v>
      </c>
      <c r="I8" s="128" t="s">
        <v>77</v>
      </c>
      <c r="J8" s="128" t="s">
        <v>77</v>
      </c>
      <c r="K8" s="128" t="s">
        <v>77</v>
      </c>
      <c r="L8" s="128" t="s">
        <v>77</v>
      </c>
      <c r="M8" s="128" t="s">
        <v>77</v>
      </c>
      <c r="N8" s="128" t="s">
        <v>77</v>
      </c>
      <c r="O8" s="128" t="s">
        <v>77</v>
      </c>
      <c r="P8" s="128" t="s">
        <v>77</v>
      </c>
      <c r="Q8" s="129">
        <f t="shared" ref="Q8:Q9" si="3">SUM(B8:P8)</f>
        <v>0</v>
      </c>
      <c r="S8">
        <f t="shared" si="0"/>
        <v>0</v>
      </c>
      <c r="T8">
        <f t="shared" si="1"/>
        <v>0</v>
      </c>
      <c r="U8">
        <f t="shared" si="2"/>
        <v>0</v>
      </c>
    </row>
    <row r="9" spans="1:21" ht="19.5" thickBot="1">
      <c r="A9" s="92" t="s">
        <v>143</v>
      </c>
      <c r="B9" s="130">
        <f>'Staff Summary'!B11</f>
        <v>0</v>
      </c>
      <c r="C9" s="130">
        <f>'Staff Summary'!C11</f>
        <v>0</v>
      </c>
      <c r="D9" s="130">
        <f>'Staff Summary'!D11</f>
        <v>0</v>
      </c>
      <c r="E9" s="130">
        <f>'Staff Summary'!E11</f>
        <v>0</v>
      </c>
      <c r="F9" s="130">
        <f>'Staff Summary'!F11</f>
        <v>0</v>
      </c>
      <c r="G9" s="130">
        <f>'Staff Summary'!G11</f>
        <v>0</v>
      </c>
      <c r="H9" s="130">
        <f>'Staff Summary'!H11</f>
        <v>0</v>
      </c>
      <c r="I9" s="130">
        <f>'Staff Summary'!I11</f>
        <v>0</v>
      </c>
      <c r="J9" s="130">
        <f>'Staff Summary'!J11</f>
        <v>0</v>
      </c>
      <c r="K9" s="130">
        <f>'Staff Summary'!K11</f>
        <v>0</v>
      </c>
      <c r="L9" s="130">
        <f>'Staff Summary'!L11</f>
        <v>0</v>
      </c>
      <c r="M9" s="130">
        <f>'Staff Summary'!M11</f>
        <v>0</v>
      </c>
      <c r="N9" s="130">
        <f>'Staff Summary'!N11</f>
        <v>0</v>
      </c>
      <c r="O9" s="130">
        <f>'Staff Summary'!O11</f>
        <v>0</v>
      </c>
      <c r="P9" s="130">
        <f>'Staff Summary'!P11</f>
        <v>0</v>
      </c>
      <c r="Q9" s="129">
        <f t="shared" si="3"/>
        <v>0</v>
      </c>
      <c r="S9" s="214">
        <f>SUMIF($B$4:$P$4,"FUND",$B9:$P9)</f>
        <v>0</v>
      </c>
      <c r="T9" s="214">
        <f>SUMIF($B$4:$P$4,"Service",$B9:$P9)</f>
        <v>0</v>
      </c>
      <c r="U9" s="214">
        <f t="shared" si="2"/>
        <v>0</v>
      </c>
    </row>
    <row r="10" spans="1:21" ht="18.75">
      <c r="A10" s="26" t="s">
        <v>78</v>
      </c>
      <c r="B10" s="128">
        <f>B6-SUM(B7:B9)</f>
        <v>0</v>
      </c>
      <c r="C10" s="128">
        <f t="shared" ref="C10:P10" si="4">C6-SUM(C7:C9)</f>
        <v>0</v>
      </c>
      <c r="D10" s="128">
        <f t="shared" si="4"/>
        <v>0</v>
      </c>
      <c r="E10" s="128">
        <f t="shared" si="4"/>
        <v>0</v>
      </c>
      <c r="F10" s="128">
        <f t="shared" si="4"/>
        <v>0</v>
      </c>
      <c r="G10" s="128">
        <f t="shared" si="4"/>
        <v>0</v>
      </c>
      <c r="H10" s="128">
        <f t="shared" si="4"/>
        <v>0</v>
      </c>
      <c r="I10" s="128">
        <f t="shared" si="4"/>
        <v>0</v>
      </c>
      <c r="J10" s="128">
        <f t="shared" si="4"/>
        <v>0</v>
      </c>
      <c r="K10" s="128">
        <f t="shared" si="4"/>
        <v>0</v>
      </c>
      <c r="L10" s="128">
        <f t="shared" si="4"/>
        <v>0</v>
      </c>
      <c r="M10" s="128">
        <f t="shared" si="4"/>
        <v>0</v>
      </c>
      <c r="N10" s="128">
        <f t="shared" si="4"/>
        <v>0</v>
      </c>
      <c r="O10" s="128">
        <f t="shared" si="4"/>
        <v>0</v>
      </c>
      <c r="P10" s="128">
        <f t="shared" si="4"/>
        <v>0</v>
      </c>
      <c r="Q10" s="129">
        <f>SUM(B10:P10)</f>
        <v>0</v>
      </c>
      <c r="S10">
        <f t="shared" si="0"/>
        <v>0</v>
      </c>
      <c r="T10">
        <f t="shared" si="1"/>
        <v>0</v>
      </c>
      <c r="U10">
        <f t="shared" si="2"/>
        <v>0</v>
      </c>
    </row>
    <row r="11" spans="1:21" ht="19.5" thickBot="1">
      <c r="A11" s="92" t="s">
        <v>79</v>
      </c>
      <c r="B11" s="130" t="e">
        <f>IF(B5="operating fund",(-1*B10),IF($E$2="Hours",('Staff Summary'!B35*'Financial Summary'!$C$10),('Staff Summary'!B14*'Financial Summary'!$C$10)))</f>
        <v>#DIV/0!</v>
      </c>
      <c r="C11" s="130">
        <f>IF(C5="operating fund",(-1*C10),IF($E$2="Hours",('Staff Summary'!C35*'Financial Summary'!$C$10),('Staff Summary'!C14*'Financial Summary'!$C$10)))</f>
        <v>0</v>
      </c>
      <c r="D11" s="130" t="e">
        <f>IF(D5="operating fund",(-1*D10),IF($E$2="Hours",('Staff Summary'!D35*'Financial Summary'!$C$10),('Staff Summary'!D14*'Financial Summary'!$C$10)))</f>
        <v>#DIV/0!</v>
      </c>
      <c r="E11" s="130" t="e">
        <f>IF(E5="operating fund",(-1*E10),IF($E$2="Hours",('Staff Summary'!E35*'Financial Summary'!$C$10),('Staff Summary'!E14*'Financial Summary'!$C$10)))</f>
        <v>#DIV/0!</v>
      </c>
      <c r="F11" s="130" t="e">
        <f>IF(F5="operating fund",(-1*F10),IF($E$2="Hours",('Staff Summary'!F35*'Financial Summary'!$C$10),('Staff Summary'!F14*'Financial Summary'!$C$10)))</f>
        <v>#DIV/0!</v>
      </c>
      <c r="G11" s="130" t="e">
        <f>IF(G5="operating fund",(-1*G10),IF($E$2="Hours",('Staff Summary'!G35*'Financial Summary'!$C$10),('Staff Summary'!G14*'Financial Summary'!$C$10)))</f>
        <v>#DIV/0!</v>
      </c>
      <c r="H11" s="130" t="e">
        <f>IF(H5="operating fund",(-1*H10),IF($E$2="Hours",('Staff Summary'!H35*'Financial Summary'!$C$10),('Staff Summary'!H14*'Financial Summary'!$C$10)))</f>
        <v>#DIV/0!</v>
      </c>
      <c r="I11" s="130" t="e">
        <f>IF(I5="operating fund",(-1*I10),IF($E$2="Hours",('Staff Summary'!I35*'Financial Summary'!$C$10),('Staff Summary'!I14*'Financial Summary'!$C$10)))</f>
        <v>#DIV/0!</v>
      </c>
      <c r="J11" s="130" t="e">
        <f>IF(J5="operating fund",(-1*J10),IF($E$2="Hours",('Staff Summary'!J35*'Financial Summary'!$C$10),('Staff Summary'!J14*'Financial Summary'!$C$10)))</f>
        <v>#DIV/0!</v>
      </c>
      <c r="K11" s="130" t="e">
        <f>IF(K5="operating fund",(-1*K10),IF($E$2="Hours",('Staff Summary'!K35*'Financial Summary'!$C$10),('Staff Summary'!K14*'Financial Summary'!$C$10)))</f>
        <v>#DIV/0!</v>
      </c>
      <c r="L11" s="130" t="e">
        <f>IF(L5="operating fund",(-1*L10),IF($E$2="Hours",('Staff Summary'!L35*'Financial Summary'!$C$10),('Staff Summary'!L14*'Financial Summary'!$C$10)))</f>
        <v>#DIV/0!</v>
      </c>
      <c r="M11" s="130" t="e">
        <f>IF(M5="operating fund",(-1*M10),IF($E$2="Hours",('Staff Summary'!M35*'Financial Summary'!$C$10),('Staff Summary'!M14*'Financial Summary'!$C$10)))</f>
        <v>#DIV/0!</v>
      </c>
      <c r="N11" s="130" t="e">
        <f>IF(N5="operating fund",(-1*N10),IF($E$2="Hours",('Staff Summary'!N35*'Financial Summary'!$C$10),('Staff Summary'!N14*'Financial Summary'!$C$10)))</f>
        <v>#DIV/0!</v>
      </c>
      <c r="O11" s="130" t="e">
        <f>IF(O5="operating fund",(-1*O10),IF($E$2="Hours",('Staff Summary'!O35*'Financial Summary'!$C$10),('Staff Summary'!O14*'Financial Summary'!$C$10)))</f>
        <v>#DIV/0!</v>
      </c>
      <c r="P11" s="130" t="e">
        <f>IF(P5="operating fund",(-1*P10),IF($E$2="Hours",('Staff Summary'!P35*'Financial Summary'!$C$10),('Staff Summary'!P14*'Financial Summary'!$C$10)))</f>
        <v>#DIV/0!</v>
      </c>
      <c r="Q11" s="129" t="e">
        <f t="shared" ref="Q11:Q12" si="5">SUM(B11:P11)</f>
        <v>#DIV/0!</v>
      </c>
      <c r="S11" s="214" t="e">
        <f t="shared" si="0"/>
        <v>#DIV/0!</v>
      </c>
      <c r="T11" s="214">
        <f t="shared" si="1"/>
        <v>0</v>
      </c>
      <c r="U11" s="214">
        <f t="shared" si="2"/>
        <v>0</v>
      </c>
    </row>
    <row r="12" spans="1:21" ht="18.75">
      <c r="A12" s="26" t="s">
        <v>80</v>
      </c>
      <c r="B12" s="128" t="e">
        <f>SUM(B10:B11)</f>
        <v>#DIV/0!</v>
      </c>
      <c r="C12" s="128">
        <f t="shared" ref="C12:P12" si="6">SUM(C10:C11)</f>
        <v>0</v>
      </c>
      <c r="D12" s="128" t="e">
        <f t="shared" si="6"/>
        <v>#DIV/0!</v>
      </c>
      <c r="E12" s="128" t="e">
        <f t="shared" si="6"/>
        <v>#DIV/0!</v>
      </c>
      <c r="F12" s="128" t="e">
        <f t="shared" si="6"/>
        <v>#DIV/0!</v>
      </c>
      <c r="G12" s="128" t="e">
        <f t="shared" si="6"/>
        <v>#DIV/0!</v>
      </c>
      <c r="H12" s="128" t="e">
        <f t="shared" si="6"/>
        <v>#DIV/0!</v>
      </c>
      <c r="I12" s="128" t="e">
        <f t="shared" si="6"/>
        <v>#DIV/0!</v>
      </c>
      <c r="J12" s="128" t="e">
        <f t="shared" si="6"/>
        <v>#DIV/0!</v>
      </c>
      <c r="K12" s="128" t="e">
        <f t="shared" si="6"/>
        <v>#DIV/0!</v>
      </c>
      <c r="L12" s="128" t="e">
        <f t="shared" si="6"/>
        <v>#DIV/0!</v>
      </c>
      <c r="M12" s="128" t="e">
        <f t="shared" si="6"/>
        <v>#DIV/0!</v>
      </c>
      <c r="N12" s="128" t="e">
        <f t="shared" si="6"/>
        <v>#DIV/0!</v>
      </c>
      <c r="O12" s="128" t="e">
        <f t="shared" si="6"/>
        <v>#DIV/0!</v>
      </c>
      <c r="P12" s="128" t="e">
        <f t="shared" si="6"/>
        <v>#DIV/0!</v>
      </c>
      <c r="Q12" s="129" t="e">
        <f t="shared" si="5"/>
        <v>#DIV/0!</v>
      </c>
      <c r="S12" t="e">
        <f t="shared" si="0"/>
        <v>#DIV/0!</v>
      </c>
      <c r="T12">
        <f t="shared" si="1"/>
        <v>0</v>
      </c>
      <c r="U12">
        <f t="shared" si="2"/>
        <v>0</v>
      </c>
    </row>
    <row r="13" spans="1:21">
      <c r="B13" s="128"/>
      <c r="C13" s="128"/>
      <c r="D13" s="128"/>
      <c r="E13" s="128"/>
      <c r="F13" s="128"/>
      <c r="G13" s="128"/>
      <c r="H13" s="128"/>
      <c r="I13" s="128"/>
      <c r="J13" s="128"/>
      <c r="K13" s="128"/>
      <c r="L13" s="128"/>
      <c r="M13" s="128"/>
      <c r="N13" s="128"/>
      <c r="O13" s="128"/>
      <c r="P13" s="128"/>
      <c r="Q13" s="128"/>
    </row>
    <row r="14" spans="1:21" ht="19.5" thickBot="1">
      <c r="A14" s="92" t="s">
        <v>81</v>
      </c>
      <c r="B14" s="194"/>
      <c r="C14" s="194"/>
      <c r="D14" s="194"/>
      <c r="E14" s="194"/>
      <c r="F14" s="194"/>
      <c r="G14" s="194"/>
      <c r="H14" s="194"/>
      <c r="I14" s="194"/>
      <c r="J14" s="194"/>
      <c r="K14" s="194"/>
      <c r="L14" s="194"/>
      <c r="M14" s="194"/>
      <c r="N14" s="194"/>
      <c r="O14" s="194"/>
      <c r="P14" s="194"/>
      <c r="Q14" s="130"/>
    </row>
    <row r="15" spans="1:21" ht="18.75">
      <c r="A15" s="26" t="s">
        <v>82</v>
      </c>
      <c r="B15" s="128" t="e">
        <f>B12+B14</f>
        <v>#DIV/0!</v>
      </c>
      <c r="C15" s="128">
        <f t="shared" ref="C15:P15" si="7">C12+C14</f>
        <v>0</v>
      </c>
      <c r="D15" s="128" t="e">
        <f t="shared" si="7"/>
        <v>#DIV/0!</v>
      </c>
      <c r="E15" s="128" t="e">
        <f t="shared" si="7"/>
        <v>#DIV/0!</v>
      </c>
      <c r="F15" s="128" t="e">
        <f t="shared" si="7"/>
        <v>#DIV/0!</v>
      </c>
      <c r="G15" s="128" t="e">
        <f t="shared" si="7"/>
        <v>#DIV/0!</v>
      </c>
      <c r="H15" s="128" t="e">
        <f t="shared" si="7"/>
        <v>#DIV/0!</v>
      </c>
      <c r="I15" s="128" t="e">
        <f t="shared" si="7"/>
        <v>#DIV/0!</v>
      </c>
      <c r="J15" s="128" t="e">
        <f t="shared" si="7"/>
        <v>#DIV/0!</v>
      </c>
      <c r="K15" s="128" t="e">
        <f t="shared" si="7"/>
        <v>#DIV/0!</v>
      </c>
      <c r="L15" s="128" t="e">
        <f t="shared" si="7"/>
        <v>#DIV/0!</v>
      </c>
      <c r="M15" s="128" t="e">
        <f t="shared" si="7"/>
        <v>#DIV/0!</v>
      </c>
      <c r="N15" s="128" t="e">
        <f t="shared" si="7"/>
        <v>#DIV/0!</v>
      </c>
      <c r="O15" s="128" t="e">
        <f t="shared" si="7"/>
        <v>#DIV/0!</v>
      </c>
      <c r="P15" s="128" t="e">
        <f t="shared" si="7"/>
        <v>#DIV/0!</v>
      </c>
      <c r="Q15" s="128" t="e">
        <f>SUM(B15:P15)</f>
        <v>#DIV/0!</v>
      </c>
    </row>
  </sheetData>
  <sheetProtection sheet="1" objects="1" scenarios="1" selectLockedCells="1"/>
  <customSheetViews>
    <customSheetView guid="{1F78B85E-7B4B-44AB-A816-2D99AE98BDB1}" showPageBreaks="1" fitToPage="1">
      <pane xSplit="1" ySplit="5" topLeftCell="B6" activePane="bottomRight" state="frozenSplit"/>
      <selection pane="bottomRight" activeCell="A2" sqref="A2"/>
      <pageMargins left="0.7" right="0.7" top="0.75" bottom="0.75" header="0.3" footer="0.3"/>
      <pageSetup paperSize="3" scale="36" orientation="landscape" r:id="rId1"/>
    </customSheetView>
    <customSheetView guid="{59AA74CF-730E-43C5-A1DE-042BD728EC1B}" fitToPage="1">
      <pane xSplit="1" ySplit="5" topLeftCell="E6" activePane="bottomRight" state="frozenSplit"/>
      <selection pane="bottomRight" activeCell="E2" sqref="E2:F2"/>
      <pageMargins left="0.7" right="0.7" top="0.75" bottom="0.75" header="0.3" footer="0.3"/>
      <pageSetup paperSize="3" scale="80" orientation="landscape" horizontalDpi="0" verticalDpi="0"/>
    </customSheetView>
    <customSheetView guid="{56089BE4-577D-40E7-8DAF-6AB958256414}" fitToPage="1">
      <pane xSplit="1" ySplit="5" topLeftCell="B6" activePane="bottomRight" state="frozenSplit"/>
      <selection pane="bottomRight" activeCell="A2" sqref="A2"/>
      <pageMargins left="0.7" right="0.7" top="0.75" bottom="0.75" header="0.3" footer="0.3"/>
      <pageSetup paperSize="3" scale="80" orientation="landscape" horizontalDpi="0" verticalDpi="0"/>
    </customSheetView>
    <customSheetView guid="{11996575-36FE-A240-991A-42C9751D8761}" fitToPage="1">
      <pane xSplit="1" ySplit="5" topLeftCell="B6" activePane="bottomRight" state="frozenSplit"/>
      <selection pane="bottomRight" activeCell="A2" sqref="A2"/>
      <pageMargins left="0.7" right="0.7" top="0.75" bottom="0.75" header="0.3" footer="0.3"/>
      <pageSetup paperSize="3" scale="80" orientation="landscape" horizontalDpi="0" verticalDpi="0"/>
    </customSheetView>
  </customSheetViews>
  <mergeCells count="1">
    <mergeCell ref="E2:F2"/>
  </mergeCells>
  <phoneticPr fontId="20" type="noConversion"/>
  <pageMargins left="0.7" right="0.7" top="0.75" bottom="0.75" header="0.3" footer="0.3"/>
  <pageSetup paperSize="3" scale="8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Cells'!$E$2:$E$3</xm:f>
          </x14:formula1>
          <xm:sqref>E2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5.75"/>
  <sheetData/>
  <customSheetViews>
    <customSheetView guid="{1F78B85E-7B4B-44AB-A816-2D99AE98BDB1}" showPageBreaks="1">
      <pageMargins left="0.7" right="0.7" top="0.75" bottom="0.75" header="0.3" footer="0.3"/>
      <pageSetup orientation="portrait" r:id="rId1"/>
    </customSheetView>
    <customSheetView guid="{59AA74CF-730E-43C5-A1DE-042BD728EC1B}">
      <pageMargins left="0.7" right="0.7" top="0.75" bottom="0.75" header="0.3" footer="0.3"/>
    </customSheetView>
    <customSheetView guid="{56089BE4-577D-40E7-8DAF-6AB958256414}">
      <pageMargins left="0.7" right="0.7" top="0.75" bottom="0.75" header="0.3" footer="0.3"/>
    </customSheetView>
    <customSheetView guid="{11996575-36FE-A240-991A-42C9751D8761}">
      <pageMargins left="0.7" right="0.7" top="0.75" bottom="0.75" header="0.3" footer="0.3"/>
      <pageSetup orientation="portrait"/>
    </customSheetView>
  </customSheetViews>
  <pageMargins left="0.7" right="0.7" top="0.75" bottom="0.75" header="0.3" footer="0.3"/>
  <pageSetup orientation="portrait"/>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1"/>
  <sheetViews>
    <sheetView workbookViewId="0">
      <selection activeCell="A4" sqref="A4"/>
    </sheetView>
  </sheetViews>
  <sheetFormatPr defaultColWidth="11" defaultRowHeight="15.75"/>
  <cols>
    <col min="1" max="1" width="35" bestFit="1" customWidth="1"/>
    <col min="2" max="2" width="29.625" customWidth="1"/>
    <col min="3" max="4" width="12" bestFit="1" customWidth="1"/>
    <col min="5" max="5" width="17.125" customWidth="1"/>
  </cols>
  <sheetData>
    <row r="1" spans="1:13" s="9" customFormat="1" ht="16.5" thickBot="1">
      <c r="A1" s="7" t="s">
        <v>83</v>
      </c>
      <c r="B1" s="8" t="s">
        <v>84</v>
      </c>
      <c r="C1" s="8" t="s">
        <v>85</v>
      </c>
      <c r="D1" s="8" t="s">
        <v>86</v>
      </c>
      <c r="E1" s="8" t="s">
        <v>87</v>
      </c>
      <c r="F1" s="8"/>
      <c r="G1" s="8"/>
      <c r="H1" s="8"/>
      <c r="I1" s="8"/>
      <c r="J1" s="8"/>
      <c r="K1" s="8"/>
      <c r="L1" s="8"/>
      <c r="M1" s="8"/>
    </row>
    <row r="2" spans="1:13">
      <c r="A2" s="11" t="s">
        <v>38</v>
      </c>
      <c r="B2" s="5" t="s">
        <v>88</v>
      </c>
      <c r="C2" t="s">
        <v>3</v>
      </c>
      <c r="D2">
        <f>COUNTIF('Fund Stats'!B3:R3,"FUND")</f>
        <v>6</v>
      </c>
      <c r="E2" t="s">
        <v>74</v>
      </c>
    </row>
    <row r="3" spans="1:13">
      <c r="A3" s="10" t="s">
        <v>89</v>
      </c>
      <c r="B3" s="4" t="s">
        <v>90</v>
      </c>
      <c r="C3" t="s">
        <v>4</v>
      </c>
      <c r="D3">
        <f>COUNTIF('Fund Stats'!B3:R3,"SERVICE")</f>
        <v>0</v>
      </c>
      <c r="E3" t="s">
        <v>42</v>
      </c>
    </row>
    <row r="4" spans="1:13">
      <c r="A4" s="10" t="s">
        <v>91</v>
      </c>
      <c r="B4" s="4" t="s">
        <v>92</v>
      </c>
      <c r="C4" t="s">
        <v>5</v>
      </c>
      <c r="D4">
        <f>COUNTIF('Fund Stats'!B3:R3,"OTHER")</f>
        <v>0</v>
      </c>
    </row>
    <row r="5" spans="1:13">
      <c r="A5" s="10" t="s">
        <v>93</v>
      </c>
      <c r="B5" s="5" t="s">
        <v>94</v>
      </c>
      <c r="C5" t="s">
        <v>6</v>
      </c>
      <c r="D5">
        <f>COUNTIF('Fund Stats'!B3:R3,"Available")</f>
        <v>11</v>
      </c>
    </row>
    <row r="6" spans="1:13">
      <c r="A6" s="10" t="s">
        <v>161</v>
      </c>
      <c r="B6" s="4" t="s">
        <v>95</v>
      </c>
    </row>
    <row r="7" spans="1:13">
      <c r="A7" s="10" t="s">
        <v>96</v>
      </c>
      <c r="B7" s="5" t="s">
        <v>97</v>
      </c>
    </row>
    <row r="8" spans="1:13">
      <c r="A8" s="10" t="s">
        <v>98</v>
      </c>
      <c r="B8" s="5" t="s">
        <v>99</v>
      </c>
    </row>
    <row r="9" spans="1:13">
      <c r="A9" s="10"/>
      <c r="B9" s="5" t="s">
        <v>100</v>
      </c>
    </row>
    <row r="10" spans="1:13">
      <c r="A10" s="10" t="s">
        <v>160</v>
      </c>
      <c r="B10" s="5"/>
    </row>
    <row r="11" spans="1:13">
      <c r="A11" s="5"/>
    </row>
    <row r="12" spans="1:13">
      <c r="A12" s="44"/>
      <c r="B12" s="4"/>
    </row>
    <row r="13" spans="1:13">
      <c r="A13" s="5"/>
    </row>
    <row r="18" spans="1:4">
      <c r="A18" s="5"/>
      <c r="B18" s="5"/>
      <c r="C18" s="5"/>
      <c r="D18" s="5"/>
    </row>
    <row r="19" spans="1:4">
      <c r="A19" s="5"/>
      <c r="B19" s="5"/>
      <c r="C19" s="5"/>
      <c r="D19" s="5"/>
    </row>
    <row r="20" spans="1:4">
      <c r="A20" s="44"/>
      <c r="B20" s="5"/>
      <c r="C20" s="5"/>
      <c r="D20" s="5"/>
    </row>
    <row r="21" spans="1:4">
      <c r="A21" s="44"/>
      <c r="B21" s="5"/>
      <c r="C21" s="5"/>
      <c r="D21" s="5"/>
    </row>
    <row r="22" spans="1:4">
      <c r="A22" s="44"/>
      <c r="B22" s="5"/>
      <c r="C22" s="5"/>
      <c r="D22" s="5"/>
    </row>
    <row r="23" spans="1:4">
      <c r="A23" s="44"/>
      <c r="B23" s="5"/>
      <c r="C23" s="5"/>
      <c r="D23" s="5"/>
    </row>
    <row r="24" spans="1:4">
      <c r="A24" s="44"/>
      <c r="B24" s="5"/>
      <c r="C24" s="5"/>
      <c r="D24" s="5"/>
    </row>
    <row r="25" spans="1:4">
      <c r="A25" s="44"/>
      <c r="B25" s="5"/>
      <c r="C25" s="5"/>
      <c r="D25" s="5"/>
    </row>
    <row r="26" spans="1:4">
      <c r="A26" s="44"/>
      <c r="B26" s="5"/>
      <c r="C26" s="5"/>
      <c r="D26" s="5"/>
    </row>
    <row r="27" spans="1:4">
      <c r="A27" s="5"/>
      <c r="B27" s="5"/>
      <c r="C27" s="5"/>
      <c r="D27" s="5"/>
    </row>
    <row r="28" spans="1:4">
      <c r="A28" s="44"/>
      <c r="B28" s="5"/>
      <c r="C28" s="5"/>
      <c r="D28" s="5"/>
    </row>
    <row r="29" spans="1:4">
      <c r="A29" s="5"/>
      <c r="B29" s="5"/>
      <c r="C29" s="5"/>
      <c r="D29" s="5"/>
    </row>
    <row r="30" spans="1:4">
      <c r="A30" s="5"/>
      <c r="B30" s="5"/>
      <c r="C30" s="5"/>
      <c r="D30" s="5"/>
    </row>
    <row r="31" spans="1:4">
      <c r="A31" s="5"/>
      <c r="B31" s="5"/>
      <c r="C31" s="5"/>
      <c r="D31" s="5"/>
    </row>
  </sheetData>
  <sheetProtection sheet="1" objects="1" scenarios="1"/>
  <customSheetViews>
    <customSheetView guid="{1F78B85E-7B4B-44AB-A816-2D99AE98BDB1}" showPageBreaks="1" state="hidden">
      <selection activeCell="A11" sqref="A11"/>
      <pageMargins left="0.7" right="0.7" top="0.75" bottom="0.75" header="0.3" footer="0.3"/>
      <pageSetup orientation="portrait" r:id="rId1"/>
    </customSheetView>
    <customSheetView guid="{59AA74CF-730E-43C5-A1DE-042BD728EC1B}" state="hidden">
      <selection activeCell="A11" sqref="A11"/>
      <pageMargins left="0.7" right="0.7" top="0.75" bottom="0.75" header="0.3" footer="0.3"/>
    </customSheetView>
    <customSheetView guid="{56089BE4-577D-40E7-8DAF-6AB958256414}" state="hidden">
      <selection activeCell="A11" sqref="A11"/>
      <pageMargins left="0.7" right="0.7" top="0.75" bottom="0.75" header="0.3" footer="0.3"/>
    </customSheetView>
    <customSheetView guid="{11996575-36FE-A240-991A-42C9751D8761}" state="hidden">
      <selection activeCell="A4" sqref="A4"/>
      <pageMargins left="0.7" right="0.7" top="0.75" bottom="0.75" header="0.3" footer="0.3"/>
      <pageSetup orientation="portrait"/>
    </customSheetView>
  </customSheetView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7" sqref="P7"/>
    </sheetView>
  </sheetViews>
  <sheetFormatPr defaultColWidth="11" defaultRowHeight="15.75"/>
  <sheetData/>
  <customSheetViews>
    <customSheetView guid="{1F78B85E-7B4B-44AB-A816-2D99AE98BDB1}" showPageBreaks="1">
      <selection activeCell="P7" sqref="P7"/>
      <pageMargins left="0.7" right="0.7" top="0.75" bottom="0.75" header="0.3" footer="0.3"/>
      <pageSetup orientation="portrait" r:id="rId1"/>
    </customSheetView>
    <customSheetView guid="{59AA74CF-730E-43C5-A1DE-042BD728EC1B}">
      <selection activeCell="P7" sqref="P7"/>
      <pageMargins left="0.7" right="0.7" top="0.75" bottom="0.75" header="0.3" footer="0.3"/>
    </customSheetView>
    <customSheetView guid="{56089BE4-577D-40E7-8DAF-6AB958256414}">
      <selection activeCell="P7" sqref="P7"/>
      <pageMargins left="0.7" right="0.7" top="0.75" bottom="0.75" header="0.3" footer="0.3"/>
    </customSheetView>
    <customSheetView guid="{11996575-36FE-A240-991A-42C9751D8761}">
      <selection activeCell="P7" sqref="P7"/>
      <pageMargins left="0.7" right="0.7" top="0.75" bottom="0.75" header="0.3" footer="0.3"/>
      <pageSetup orientation="portrait"/>
    </customSheetView>
  </customSheetViews>
  <pageMargins left="0.7" right="0.7" top="0.75" bottom="0.75" header="0.3" footer="0.3"/>
  <pageSetup orientation="portrait"/>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O29" sqref="O29"/>
    </sheetView>
  </sheetViews>
  <sheetFormatPr defaultColWidth="11" defaultRowHeight="15.75"/>
  <sheetData/>
  <customSheetViews>
    <customSheetView guid="{1F78B85E-7B4B-44AB-A816-2D99AE98BDB1}" showPageBreaks="1" topLeftCell="A7">
      <selection activeCell="O29" sqref="O29"/>
      <pageMargins left="0.7" right="0.7" top="0.75" bottom="0.75" header="0.3" footer="0.3"/>
      <pageSetup orientation="portrait" r:id="rId1"/>
    </customSheetView>
    <customSheetView guid="{59AA74CF-730E-43C5-A1DE-042BD728EC1B}" topLeftCell="A7">
      <selection activeCell="O29" sqref="O29"/>
      <pageMargins left="0.7" right="0.7" top="0.75" bottom="0.75" header="0.3" footer="0.3"/>
    </customSheetView>
    <customSheetView guid="{56089BE4-577D-40E7-8DAF-6AB958256414}" topLeftCell="A7">
      <selection activeCell="O29" sqref="O29"/>
      <pageMargins left="0.7" right="0.7" top="0.75" bottom="0.75" header="0.3" footer="0.3"/>
    </customSheetView>
    <customSheetView guid="{11996575-36FE-A240-991A-42C9751D8761}" topLeftCell="A7">
      <selection activeCell="O29" sqref="O29"/>
      <pageMargins left="0.7" right="0.7" top="0.75" bottom="0.75" header="0.3" footer="0.3"/>
      <pageSetup orientation="portrait"/>
    </customSheetView>
  </customSheetViews>
  <pageMargins left="0.7" right="0.7" top="0.75" bottom="0.75" header="0.3" footer="0.3"/>
  <pageSetup orientation="portrait"/>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 defaultRowHeight="15.75"/>
  <sheetData/>
  <customSheetViews>
    <customSheetView guid="{1F78B85E-7B4B-44AB-A816-2D99AE98BDB1}" showPageBreaks="1">
      <pageMargins left="0.7" right="0.7" top="0.75" bottom="0.75" header="0.3" footer="0.3"/>
      <pageSetup orientation="portrait" r:id="rId1"/>
    </customSheetView>
    <customSheetView guid="{59AA74CF-730E-43C5-A1DE-042BD728EC1B}">
      <pageMargins left="0.7" right="0.7" top="0.75" bottom="0.75" header="0.3" footer="0.3"/>
    </customSheetView>
    <customSheetView guid="{56089BE4-577D-40E7-8DAF-6AB958256414}">
      <pageMargins left="0.7" right="0.7" top="0.75" bottom="0.75" header="0.3" footer="0.3"/>
    </customSheetView>
    <customSheetView guid="{11996575-36FE-A240-991A-42C9751D8761}">
      <pageMargins left="0.7" right="0.7" top="0.75" bottom="0.75" header="0.3" footer="0.3"/>
      <pageSetup orientation="portrait"/>
    </customSheetView>
  </customSheetViews>
  <pageMargins left="0.7" right="0.7" top="0.75" bottom="0.75" header="0.3" footer="0.3"/>
  <pageSetup orientation="portrait"/>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A49" sqref="AA49"/>
    </sheetView>
  </sheetViews>
  <sheetFormatPr defaultColWidth="11" defaultRowHeight="15.75"/>
  <sheetData/>
  <customSheetViews>
    <customSheetView guid="{1F78B85E-7B4B-44AB-A816-2D99AE98BDB1}" showPageBreaks="1">
      <selection activeCell="AA49" sqref="AA49"/>
      <pageMargins left="0.7" right="0.7" top="0.75" bottom="0.75" header="0.3" footer="0.3"/>
      <pageSetup orientation="portrait" r:id="rId1"/>
    </customSheetView>
    <customSheetView guid="{59AA74CF-730E-43C5-A1DE-042BD728EC1B}">
      <selection activeCell="AA49" sqref="AA49"/>
      <pageMargins left="0.7" right="0.7" top="0.75" bottom="0.75" header="0.3" footer="0.3"/>
    </customSheetView>
    <customSheetView guid="{56089BE4-577D-40E7-8DAF-6AB958256414}">
      <selection activeCell="AA49" sqref="AA49"/>
      <pageMargins left="0.7" right="0.7" top="0.75" bottom="0.75" header="0.3" footer="0.3"/>
    </customSheetView>
    <customSheetView guid="{11996575-36FE-A240-991A-42C9751D8761}">
      <selection activeCell="AA49" sqref="AA49"/>
      <pageMargins left="0.7" right="0.7" top="0.75" bottom="0.75" header="0.3" footer="0.3"/>
      <pageSetup orientation="portrait"/>
    </customSheetView>
  </customSheetViews>
  <pageMargins left="0.7" right="0.7" top="0.75" bottom="0.75" header="0.3" footer="0.3"/>
  <pageSetup orientation="portrait"/>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ColWidth="8.875" defaultRowHeight="15.75"/>
  <sheetData/>
  <customSheetViews>
    <customSheetView guid="{1F78B85E-7B4B-44AB-A816-2D99AE98BDB1}" showPageBreaks="1" topLeftCell="A2">
      <pageMargins left="0.7" right="0.7" top="0.75" bottom="0.75" header="0.3" footer="0.3"/>
      <pageSetup orientation="portrait" r:id="rId1"/>
    </customSheetView>
    <customSheetView guid="{59AA74CF-730E-43C5-A1DE-042BD728EC1B}" topLeftCell="A2">
      <pageMargins left="0.7" right="0.7" top="0.75" bottom="0.75" header="0.3" footer="0.3"/>
    </customSheetView>
    <customSheetView guid="{56089BE4-577D-40E7-8DAF-6AB958256414}" topLeftCell="A2">
      <pageMargins left="0.7" right="0.7" top="0.75" bottom="0.75" header="0.3" footer="0.3"/>
    </customSheetView>
    <customSheetView guid="{11996575-36FE-A240-991A-42C9751D8761}" topLeftCell="A2">
      <pageMargins left="0.7" right="0.7" top="0.75" bottom="0.75" header="0.3" footer="0.3"/>
      <pageSetup orientation="portrait"/>
    </customSheetView>
  </customSheetView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32"/>
  <sheetViews>
    <sheetView zoomScale="161" workbookViewId="0">
      <pane xSplit="1" ySplit="4" topLeftCell="I5" activePane="bottomRight" state="frozenSplit"/>
      <selection pane="topRight" activeCell="B1" sqref="B1"/>
      <selection pane="bottomLeft" activeCell="A5" sqref="A5"/>
      <selection pane="bottomRight" activeCell="H3" sqref="H3"/>
    </sheetView>
  </sheetViews>
  <sheetFormatPr defaultColWidth="11" defaultRowHeight="15.75"/>
  <cols>
    <col min="1" max="1" width="37.125" customWidth="1"/>
    <col min="2" max="2" width="13" bestFit="1" customWidth="1"/>
    <col min="3" max="3" width="12.5" customWidth="1"/>
    <col min="4" max="4" width="11.875" bestFit="1" customWidth="1"/>
    <col min="5" max="5" width="13.375" bestFit="1" customWidth="1"/>
    <col min="6" max="6" width="11.875" bestFit="1" customWidth="1"/>
    <col min="7" max="7" width="12.375" bestFit="1" customWidth="1"/>
    <col min="8" max="8" width="11.375" bestFit="1" customWidth="1"/>
    <col min="9" max="9" width="11.5" bestFit="1" customWidth="1"/>
    <col min="12" max="12" width="11.125" bestFit="1" customWidth="1"/>
    <col min="13" max="14" width="11" customWidth="1"/>
    <col min="15" max="15" width="11.5" bestFit="1" customWidth="1"/>
    <col min="16" max="18" width="11" customWidth="1"/>
    <col min="19" max="19" width="4.875" customWidth="1"/>
    <col min="20" max="20" width="13.5" bestFit="1" customWidth="1"/>
  </cols>
  <sheetData>
    <row r="1" spans="1:21" s="239" customFormat="1" ht="39.950000000000003" customHeight="1">
      <c r="A1" s="310" t="s">
        <v>162</v>
      </c>
      <c r="B1" s="310"/>
      <c r="C1" s="310"/>
      <c r="D1" s="310"/>
      <c r="E1" s="310"/>
      <c r="F1" s="310"/>
      <c r="G1" s="310"/>
      <c r="H1" s="310"/>
      <c r="I1" s="310"/>
      <c r="J1" s="310"/>
      <c r="K1" s="310"/>
      <c r="L1" s="310"/>
      <c r="M1" s="310"/>
      <c r="N1" s="310"/>
      <c r="O1" s="310"/>
      <c r="P1" s="310"/>
      <c r="Q1" s="310"/>
      <c r="R1" s="310"/>
      <c r="S1" s="310"/>
      <c r="T1" s="310"/>
    </row>
    <row r="2" spans="1:21" s="223" customFormat="1" ht="21" customHeight="1">
      <c r="B2" s="240" t="s">
        <v>113</v>
      </c>
      <c r="H2" s="295"/>
      <c r="I2" s="295"/>
      <c r="J2" s="295"/>
      <c r="K2" s="295"/>
    </row>
    <row r="3" spans="1:21">
      <c r="B3" s="12" t="s">
        <v>3</v>
      </c>
      <c r="C3" s="12" t="s">
        <v>3</v>
      </c>
      <c r="D3" s="12" t="s">
        <v>3</v>
      </c>
      <c r="E3" s="12" t="s">
        <v>3</v>
      </c>
      <c r="F3" s="12" t="s">
        <v>3</v>
      </c>
      <c r="G3" s="12" t="s">
        <v>3</v>
      </c>
      <c r="H3" s="176" t="s">
        <v>6</v>
      </c>
      <c r="I3" s="176" t="s">
        <v>6</v>
      </c>
      <c r="J3" s="176" t="s">
        <v>6</v>
      </c>
      <c r="K3" s="176" t="s">
        <v>6</v>
      </c>
      <c r="L3" s="176" t="s">
        <v>6</v>
      </c>
      <c r="M3" s="176" t="s">
        <v>6</v>
      </c>
      <c r="N3" s="176" t="s">
        <v>6</v>
      </c>
      <c r="O3" s="176" t="s">
        <v>6</v>
      </c>
      <c r="P3" s="176" t="s">
        <v>6</v>
      </c>
      <c r="Q3" s="176" t="s">
        <v>6</v>
      </c>
      <c r="R3" s="177" t="s">
        <v>6</v>
      </c>
    </row>
    <row r="4" spans="1:21" ht="31.5">
      <c r="B4" s="255" t="s">
        <v>163</v>
      </c>
      <c r="C4" s="255" t="s">
        <v>164</v>
      </c>
      <c r="D4" s="255" t="s">
        <v>151</v>
      </c>
      <c r="E4" s="255" t="s">
        <v>153</v>
      </c>
      <c r="F4" s="255" t="s">
        <v>165</v>
      </c>
      <c r="G4" s="255" t="s">
        <v>166</v>
      </c>
      <c r="H4" s="293"/>
      <c r="I4" s="293"/>
      <c r="J4" s="293"/>
      <c r="K4" s="294"/>
      <c r="L4" s="293"/>
      <c r="M4" s="293"/>
      <c r="N4" s="293"/>
      <c r="O4" s="293"/>
      <c r="P4" s="293"/>
      <c r="Q4" s="293"/>
      <c r="R4" s="178"/>
      <c r="T4" s="16" t="s">
        <v>7</v>
      </c>
    </row>
    <row r="5" spans="1:21" s="128" customFormat="1">
      <c r="A5" s="136" t="s">
        <v>154</v>
      </c>
      <c r="B5" s="179"/>
      <c r="C5" s="179"/>
      <c r="D5" s="179"/>
      <c r="E5" s="179"/>
      <c r="F5" s="179"/>
      <c r="G5" s="179"/>
      <c r="H5" s="179"/>
      <c r="I5" s="180"/>
      <c r="J5" s="180"/>
      <c r="K5" s="180"/>
      <c r="L5" s="180"/>
      <c r="M5" s="180"/>
      <c r="N5" s="180"/>
      <c r="O5" s="180"/>
      <c r="P5" s="180"/>
      <c r="Q5" s="180"/>
      <c r="R5" s="180"/>
      <c r="T5" s="137">
        <f>SUM(B5:R5)</f>
        <v>0</v>
      </c>
    </row>
    <row r="6" spans="1:21">
      <c r="A6" s="155"/>
      <c r="B6" s="156"/>
      <c r="C6" s="156"/>
      <c r="D6" s="156"/>
      <c r="E6" s="156"/>
      <c r="F6" s="156"/>
      <c r="G6" s="156"/>
      <c r="H6" s="156"/>
      <c r="I6" s="156"/>
      <c r="J6" s="156" t="s">
        <v>152</v>
      </c>
      <c r="K6" s="156"/>
      <c r="L6" s="156"/>
      <c r="M6" s="156"/>
      <c r="N6" s="156"/>
      <c r="O6" s="156"/>
      <c r="P6" s="156"/>
      <c r="Q6" s="156"/>
      <c r="R6" s="156"/>
      <c r="S6" s="156"/>
      <c r="T6" s="154"/>
    </row>
    <row r="7" spans="1:21">
      <c r="A7" s="14" t="s">
        <v>8</v>
      </c>
      <c r="B7" s="181"/>
      <c r="C7" s="182"/>
      <c r="D7" s="182"/>
      <c r="E7" s="182"/>
      <c r="F7" s="182"/>
      <c r="G7" s="182"/>
      <c r="H7" s="182"/>
      <c r="I7" s="182"/>
      <c r="J7" s="182"/>
      <c r="K7" s="182"/>
      <c r="L7" s="182"/>
      <c r="M7" s="181"/>
      <c r="N7" s="181"/>
      <c r="O7" s="181"/>
      <c r="P7" s="181"/>
      <c r="Q7" s="181"/>
      <c r="R7" s="181"/>
      <c r="T7" s="125">
        <f>SUM(B7:R7)</f>
        <v>0</v>
      </c>
    </row>
    <row r="8" spans="1:21">
      <c r="A8" s="14" t="s">
        <v>9</v>
      </c>
      <c r="B8" s="181"/>
      <c r="C8" s="182"/>
      <c r="D8" s="182"/>
      <c r="E8" s="182"/>
      <c r="F8" s="182"/>
      <c r="G8" s="182"/>
      <c r="H8" s="182"/>
      <c r="I8" s="182"/>
      <c r="J8" s="182"/>
      <c r="K8" s="182"/>
      <c r="L8" s="182"/>
      <c r="M8" s="181"/>
      <c r="N8" s="181"/>
      <c r="O8" s="181"/>
      <c r="P8" s="181"/>
      <c r="Q8" s="181"/>
      <c r="R8" s="181"/>
      <c r="T8" s="125">
        <f t="shared" ref="T8:T9" si="0">SUM(B8:R8)</f>
        <v>0</v>
      </c>
      <c r="U8" s="256" t="s">
        <v>152</v>
      </c>
    </row>
    <row r="9" spans="1:21" s="128" customFormat="1">
      <c r="A9" s="136" t="s">
        <v>10</v>
      </c>
      <c r="B9" s="180"/>
      <c r="C9" s="183"/>
      <c r="D9" s="183"/>
      <c r="E9" s="183"/>
      <c r="F9" s="183"/>
      <c r="G9" s="183"/>
      <c r="H9" s="183"/>
      <c r="I9" s="183"/>
      <c r="J9" s="183"/>
      <c r="K9" s="183"/>
      <c r="L9" s="183"/>
      <c r="M9" s="180"/>
      <c r="N9" s="180"/>
      <c r="O9" s="180"/>
      <c r="P9" s="180"/>
      <c r="Q9" s="180"/>
      <c r="R9" s="180"/>
      <c r="T9" s="137">
        <f t="shared" si="0"/>
        <v>0</v>
      </c>
    </row>
    <row r="10" spans="1:21" s="4" customFormat="1">
      <c r="A10" s="150"/>
      <c r="B10" s="151"/>
      <c r="C10" s="151"/>
      <c r="D10" s="151"/>
      <c r="E10" s="151"/>
      <c r="F10" s="151"/>
      <c r="G10" s="151"/>
      <c r="H10" s="151"/>
      <c r="I10" s="151"/>
      <c r="J10" s="151"/>
      <c r="K10" s="151"/>
      <c r="L10" s="151"/>
      <c r="M10" s="152"/>
      <c r="N10" s="152"/>
      <c r="O10" s="152"/>
      <c r="P10" s="152"/>
      <c r="Q10" s="152"/>
      <c r="R10" s="152"/>
      <c r="S10" s="152"/>
      <c r="T10" s="154"/>
    </row>
    <row r="11" spans="1:21">
      <c r="A11" s="14" t="s">
        <v>11</v>
      </c>
      <c r="B11" s="181"/>
      <c r="C11" s="182"/>
      <c r="D11" s="182"/>
      <c r="E11" s="182"/>
      <c r="F11" s="182"/>
      <c r="G11" s="182"/>
      <c r="H11" s="182"/>
      <c r="I11" s="182"/>
      <c r="J11" s="182"/>
      <c r="K11" s="182"/>
      <c r="L11" s="182"/>
      <c r="M11" s="181"/>
      <c r="N11" s="181"/>
      <c r="O11" s="181"/>
      <c r="P11" s="181"/>
      <c r="Q11" s="181"/>
      <c r="R11" s="181"/>
      <c r="T11" s="125">
        <f>SUM(B11:R11)</f>
        <v>0</v>
      </c>
    </row>
    <row r="12" spans="1:21" s="128" customFormat="1">
      <c r="A12" s="136" t="s">
        <v>155</v>
      </c>
      <c r="B12" s="183"/>
      <c r="C12" s="183"/>
      <c r="D12" s="183"/>
      <c r="E12" s="183"/>
      <c r="F12" s="183"/>
      <c r="G12" s="183"/>
      <c r="H12" s="183"/>
      <c r="I12" s="183"/>
      <c r="J12" s="183"/>
      <c r="K12" s="183"/>
      <c r="L12" s="183"/>
      <c r="M12" s="183"/>
      <c r="N12" s="183"/>
      <c r="O12" s="183"/>
      <c r="P12" s="183"/>
      <c r="Q12" s="183"/>
      <c r="R12" s="180"/>
      <c r="T12" s="138">
        <f t="shared" ref="T12:T17" si="1">SUM(B12:R12)</f>
        <v>0</v>
      </c>
    </row>
    <row r="13" spans="1:21" s="4" customFormat="1">
      <c r="A13" s="150"/>
      <c r="B13" s="151"/>
      <c r="C13" s="151"/>
      <c r="D13" s="151"/>
      <c r="E13" s="151"/>
      <c r="F13" s="151"/>
      <c r="G13" s="151"/>
      <c r="H13" s="151"/>
      <c r="I13" s="151"/>
      <c r="J13" s="151"/>
      <c r="K13" s="151"/>
      <c r="L13" s="151"/>
      <c r="M13" s="152"/>
      <c r="N13" s="152"/>
      <c r="O13" s="152"/>
      <c r="P13" s="152"/>
      <c r="Q13" s="152"/>
      <c r="R13" s="152"/>
      <c r="S13" s="152"/>
      <c r="T13" s="153"/>
    </row>
    <row r="14" spans="1:21">
      <c r="A14" s="14" t="s">
        <v>137</v>
      </c>
      <c r="B14" s="182"/>
      <c r="C14" s="182"/>
      <c r="D14" s="182"/>
      <c r="E14" s="182"/>
      <c r="F14" s="182"/>
      <c r="G14" s="181"/>
      <c r="H14" s="182"/>
      <c r="I14" s="182"/>
      <c r="J14" s="182"/>
      <c r="K14" s="182"/>
      <c r="L14" s="182"/>
      <c r="M14" s="181"/>
      <c r="N14" s="181"/>
      <c r="O14" s="181"/>
      <c r="P14" s="181"/>
      <c r="Q14" s="181"/>
      <c r="R14" s="181"/>
      <c r="T14" s="257">
        <f t="shared" si="1"/>
        <v>0</v>
      </c>
      <c r="U14" t="s">
        <v>152</v>
      </c>
    </row>
    <row r="15" spans="1:21" s="128" customFormat="1">
      <c r="A15" s="136" t="s">
        <v>12</v>
      </c>
      <c r="B15" s="183"/>
      <c r="C15" s="183"/>
      <c r="D15" s="183"/>
      <c r="E15" s="183"/>
      <c r="F15" s="183"/>
      <c r="G15" s="180"/>
      <c r="H15" s="183"/>
      <c r="I15" s="183"/>
      <c r="J15" s="183"/>
      <c r="K15" s="183"/>
      <c r="L15" s="183"/>
      <c r="M15" s="180"/>
      <c r="N15" s="180"/>
      <c r="O15" s="180"/>
      <c r="P15" s="180"/>
      <c r="Q15" s="180"/>
      <c r="R15" s="180"/>
      <c r="T15" s="137">
        <f t="shared" si="1"/>
        <v>0</v>
      </c>
    </row>
    <row r="16" spans="1:21">
      <c r="A16" s="14" t="s">
        <v>13</v>
      </c>
      <c r="B16" s="182"/>
      <c r="C16" s="182"/>
      <c r="D16" s="182"/>
      <c r="E16" s="182"/>
      <c r="F16" s="182"/>
      <c r="G16" s="181"/>
      <c r="H16" s="182"/>
      <c r="I16" s="182"/>
      <c r="J16" s="182"/>
      <c r="K16" s="182"/>
      <c r="L16" s="182"/>
      <c r="M16" s="181"/>
      <c r="N16" s="181"/>
      <c r="O16" s="181"/>
      <c r="P16" s="181"/>
      <c r="Q16" s="181"/>
      <c r="R16" s="181"/>
      <c r="T16" s="125">
        <f t="shared" si="1"/>
        <v>0</v>
      </c>
    </row>
    <row r="17" spans="1:20">
      <c r="A17" s="14" t="s">
        <v>156</v>
      </c>
      <c r="B17" s="182"/>
      <c r="C17" s="182"/>
      <c r="D17" s="182"/>
      <c r="E17" s="182"/>
      <c r="F17" s="182"/>
      <c r="G17" s="181"/>
      <c r="H17" s="182"/>
      <c r="I17" s="182"/>
      <c r="J17" s="182"/>
      <c r="K17" s="182"/>
      <c r="L17" s="182"/>
      <c r="M17" s="181"/>
      <c r="N17" s="181"/>
      <c r="O17" s="181"/>
      <c r="P17" s="181"/>
      <c r="Q17" s="181"/>
      <c r="R17" s="181"/>
      <c r="T17" s="125">
        <f t="shared" si="1"/>
        <v>0</v>
      </c>
    </row>
    <row r="18" spans="1:20">
      <c r="A18" s="17"/>
      <c r="B18" s="18"/>
      <c r="C18" s="18"/>
      <c r="D18" s="18"/>
      <c r="E18" s="18"/>
      <c r="F18" s="18"/>
      <c r="G18" s="18"/>
      <c r="H18" s="18"/>
      <c r="I18" s="18"/>
      <c r="J18" s="18"/>
      <c r="K18" s="18"/>
      <c r="L18" s="18"/>
      <c r="M18" s="18"/>
      <c r="N18" s="18"/>
      <c r="O18" s="18"/>
      <c r="P18" s="18"/>
      <c r="Q18" s="18"/>
      <c r="R18" s="18"/>
      <c r="S18" s="18"/>
      <c r="T18" s="19"/>
    </row>
    <row r="19" spans="1:20">
      <c r="A19" s="17"/>
      <c r="B19" s="18"/>
      <c r="C19" s="18"/>
      <c r="D19" s="18"/>
      <c r="E19" s="18"/>
      <c r="F19" s="18"/>
      <c r="G19" s="18"/>
      <c r="H19" s="18"/>
      <c r="I19" s="18"/>
      <c r="J19" s="18"/>
      <c r="K19" s="18"/>
      <c r="L19" s="18"/>
      <c r="M19" s="18"/>
      <c r="N19" s="18"/>
      <c r="O19" s="18"/>
      <c r="P19" s="18"/>
      <c r="Q19" s="18"/>
      <c r="R19" s="18"/>
      <c r="S19" s="18"/>
      <c r="T19" s="19"/>
    </row>
    <row r="20" spans="1:20">
      <c r="A20" s="14" t="s">
        <v>14</v>
      </c>
      <c r="B20" s="252" t="e">
        <f>+B7/$T7</f>
        <v>#DIV/0!</v>
      </c>
      <c r="C20" s="15" t="e">
        <f t="shared" ref="C20:R20" si="2">+C7/$T7</f>
        <v>#DIV/0!</v>
      </c>
      <c r="D20" s="15" t="e">
        <f t="shared" si="2"/>
        <v>#DIV/0!</v>
      </c>
      <c r="E20" s="15" t="e">
        <f t="shared" si="2"/>
        <v>#DIV/0!</v>
      </c>
      <c r="F20" s="15" t="e">
        <f t="shared" si="2"/>
        <v>#DIV/0!</v>
      </c>
      <c r="G20" s="15" t="e">
        <f t="shared" si="2"/>
        <v>#DIV/0!</v>
      </c>
      <c r="H20" s="15" t="e">
        <f t="shared" si="2"/>
        <v>#DIV/0!</v>
      </c>
      <c r="I20" s="15" t="e">
        <f t="shared" si="2"/>
        <v>#DIV/0!</v>
      </c>
      <c r="J20" s="15" t="e">
        <f t="shared" si="2"/>
        <v>#DIV/0!</v>
      </c>
      <c r="K20" s="15" t="e">
        <f t="shared" si="2"/>
        <v>#DIV/0!</v>
      </c>
      <c r="L20" s="15" t="e">
        <f t="shared" si="2"/>
        <v>#DIV/0!</v>
      </c>
      <c r="M20" s="15" t="e">
        <f t="shared" si="2"/>
        <v>#DIV/0!</v>
      </c>
      <c r="N20" s="15" t="e">
        <f t="shared" si="2"/>
        <v>#DIV/0!</v>
      </c>
      <c r="O20" s="15" t="e">
        <f t="shared" si="2"/>
        <v>#DIV/0!</v>
      </c>
      <c r="P20" s="15" t="e">
        <f t="shared" si="2"/>
        <v>#DIV/0!</v>
      </c>
      <c r="Q20" s="15" t="e">
        <f t="shared" si="2"/>
        <v>#DIV/0!</v>
      </c>
      <c r="R20" s="15" t="e">
        <f t="shared" si="2"/>
        <v>#DIV/0!</v>
      </c>
      <c r="T20" s="124" t="e">
        <f t="shared" ref="T20:T26" si="3">SUM(B20:R20)</f>
        <v>#DIV/0!</v>
      </c>
    </row>
    <row r="21" spans="1:20">
      <c r="A21" s="14" t="s">
        <v>15</v>
      </c>
      <c r="B21" s="252" t="e">
        <f>+B8/$T8</f>
        <v>#DIV/0!</v>
      </c>
      <c r="C21" s="15" t="e">
        <f t="shared" ref="C21:R21" si="4">+C8/$T8</f>
        <v>#DIV/0!</v>
      </c>
      <c r="D21" s="15" t="e">
        <f t="shared" si="4"/>
        <v>#DIV/0!</v>
      </c>
      <c r="E21" s="15" t="e">
        <f t="shared" si="4"/>
        <v>#DIV/0!</v>
      </c>
      <c r="F21" s="15" t="e">
        <f t="shared" si="4"/>
        <v>#DIV/0!</v>
      </c>
      <c r="G21" s="15" t="e">
        <f t="shared" si="4"/>
        <v>#DIV/0!</v>
      </c>
      <c r="H21" s="15" t="e">
        <f t="shared" si="4"/>
        <v>#DIV/0!</v>
      </c>
      <c r="I21" s="15" t="e">
        <f t="shared" si="4"/>
        <v>#DIV/0!</v>
      </c>
      <c r="J21" s="15" t="e">
        <f t="shared" si="4"/>
        <v>#DIV/0!</v>
      </c>
      <c r="K21" s="15" t="e">
        <f t="shared" si="4"/>
        <v>#DIV/0!</v>
      </c>
      <c r="L21" s="15" t="e">
        <f t="shared" si="4"/>
        <v>#DIV/0!</v>
      </c>
      <c r="M21" s="15" t="e">
        <f t="shared" si="4"/>
        <v>#DIV/0!</v>
      </c>
      <c r="N21" s="15" t="e">
        <f t="shared" si="4"/>
        <v>#DIV/0!</v>
      </c>
      <c r="O21" s="15" t="e">
        <f t="shared" si="4"/>
        <v>#DIV/0!</v>
      </c>
      <c r="P21" s="15" t="e">
        <f t="shared" si="4"/>
        <v>#DIV/0!</v>
      </c>
      <c r="Q21" s="15" t="e">
        <f t="shared" si="4"/>
        <v>#DIV/0!</v>
      </c>
      <c r="R21" s="15" t="e">
        <f t="shared" si="4"/>
        <v>#DIV/0!</v>
      </c>
      <c r="T21" s="124" t="e">
        <f t="shared" si="3"/>
        <v>#DIV/0!</v>
      </c>
    </row>
    <row r="22" spans="1:20">
      <c r="A22" s="14" t="s">
        <v>16</v>
      </c>
      <c r="B22" s="15" t="e">
        <f>+B11/$T11</f>
        <v>#DIV/0!</v>
      </c>
      <c r="C22" s="15" t="e">
        <f t="shared" ref="C22:R22" si="5">+C11/$T11</f>
        <v>#DIV/0!</v>
      </c>
      <c r="D22" s="15" t="e">
        <f t="shared" si="5"/>
        <v>#DIV/0!</v>
      </c>
      <c r="E22" s="15" t="e">
        <f t="shared" si="5"/>
        <v>#DIV/0!</v>
      </c>
      <c r="F22" s="15" t="e">
        <f t="shared" si="5"/>
        <v>#DIV/0!</v>
      </c>
      <c r="G22" s="15" t="e">
        <f t="shared" si="5"/>
        <v>#DIV/0!</v>
      </c>
      <c r="H22" s="15" t="e">
        <f t="shared" si="5"/>
        <v>#DIV/0!</v>
      </c>
      <c r="I22" s="15" t="e">
        <f t="shared" si="5"/>
        <v>#DIV/0!</v>
      </c>
      <c r="J22" s="15" t="e">
        <f t="shared" si="5"/>
        <v>#DIV/0!</v>
      </c>
      <c r="K22" s="15" t="e">
        <f t="shared" si="5"/>
        <v>#DIV/0!</v>
      </c>
      <c r="L22" s="15" t="e">
        <f t="shared" si="5"/>
        <v>#DIV/0!</v>
      </c>
      <c r="M22" s="15" t="e">
        <f t="shared" si="5"/>
        <v>#DIV/0!</v>
      </c>
      <c r="N22" s="15" t="e">
        <f t="shared" si="5"/>
        <v>#DIV/0!</v>
      </c>
      <c r="O22" s="15" t="e">
        <f t="shared" si="5"/>
        <v>#DIV/0!</v>
      </c>
      <c r="P22" s="15" t="e">
        <f t="shared" si="5"/>
        <v>#DIV/0!</v>
      </c>
      <c r="Q22" s="15" t="e">
        <f t="shared" si="5"/>
        <v>#DIV/0!</v>
      </c>
      <c r="R22" s="15" t="e">
        <f t="shared" si="5"/>
        <v>#DIV/0!</v>
      </c>
      <c r="T22" s="124" t="e">
        <f t="shared" si="3"/>
        <v>#DIV/0!</v>
      </c>
    </row>
    <row r="23" spans="1:20">
      <c r="A23" s="14" t="s">
        <v>17</v>
      </c>
      <c r="B23" s="15" t="e">
        <f>+B12/$T$12</f>
        <v>#DIV/0!</v>
      </c>
      <c r="C23" s="15" t="e">
        <f t="shared" ref="C23:R23" si="6">+C12/$T$12</f>
        <v>#DIV/0!</v>
      </c>
      <c r="D23" s="15" t="e">
        <f t="shared" si="6"/>
        <v>#DIV/0!</v>
      </c>
      <c r="E23" s="15" t="e">
        <f t="shared" si="6"/>
        <v>#DIV/0!</v>
      </c>
      <c r="F23" s="15" t="e">
        <f t="shared" si="6"/>
        <v>#DIV/0!</v>
      </c>
      <c r="G23" s="15" t="e">
        <f t="shared" si="6"/>
        <v>#DIV/0!</v>
      </c>
      <c r="H23" s="15" t="e">
        <f t="shared" si="6"/>
        <v>#DIV/0!</v>
      </c>
      <c r="I23" s="15" t="e">
        <f t="shared" si="6"/>
        <v>#DIV/0!</v>
      </c>
      <c r="J23" s="15" t="e">
        <f t="shared" si="6"/>
        <v>#DIV/0!</v>
      </c>
      <c r="K23" s="15" t="e">
        <f t="shared" si="6"/>
        <v>#DIV/0!</v>
      </c>
      <c r="L23" s="15" t="e">
        <f t="shared" si="6"/>
        <v>#DIV/0!</v>
      </c>
      <c r="M23" s="15" t="e">
        <f t="shared" si="6"/>
        <v>#DIV/0!</v>
      </c>
      <c r="N23" s="15" t="e">
        <f t="shared" si="6"/>
        <v>#DIV/0!</v>
      </c>
      <c r="O23" s="15" t="e">
        <f t="shared" si="6"/>
        <v>#DIV/0!</v>
      </c>
      <c r="P23" s="15" t="e">
        <f t="shared" si="6"/>
        <v>#DIV/0!</v>
      </c>
      <c r="Q23" s="15" t="e">
        <f t="shared" si="6"/>
        <v>#DIV/0!</v>
      </c>
      <c r="R23" s="15" t="e">
        <f t="shared" si="6"/>
        <v>#DIV/0!</v>
      </c>
      <c r="T23" s="124" t="e">
        <f t="shared" si="3"/>
        <v>#DIV/0!</v>
      </c>
    </row>
    <row r="24" spans="1:20">
      <c r="A24" s="14" t="s">
        <v>138</v>
      </c>
      <c r="B24" s="15" t="e">
        <f>+B14/$T$14</f>
        <v>#DIV/0!</v>
      </c>
      <c r="C24" s="15" t="e">
        <f t="shared" ref="C24:R24" si="7">+C14/$T$14</f>
        <v>#DIV/0!</v>
      </c>
      <c r="D24" s="15" t="e">
        <f t="shared" si="7"/>
        <v>#DIV/0!</v>
      </c>
      <c r="E24" s="15" t="e">
        <f t="shared" si="7"/>
        <v>#DIV/0!</v>
      </c>
      <c r="F24" s="15" t="e">
        <f t="shared" si="7"/>
        <v>#DIV/0!</v>
      </c>
      <c r="G24" s="15" t="e">
        <f t="shared" si="7"/>
        <v>#DIV/0!</v>
      </c>
      <c r="H24" s="15" t="e">
        <f t="shared" si="7"/>
        <v>#DIV/0!</v>
      </c>
      <c r="I24" s="15" t="e">
        <f t="shared" si="7"/>
        <v>#DIV/0!</v>
      </c>
      <c r="J24" s="15" t="e">
        <f t="shared" si="7"/>
        <v>#DIV/0!</v>
      </c>
      <c r="K24" s="15" t="e">
        <f t="shared" si="7"/>
        <v>#DIV/0!</v>
      </c>
      <c r="L24" s="15" t="e">
        <f t="shared" si="7"/>
        <v>#DIV/0!</v>
      </c>
      <c r="M24" s="15" t="e">
        <f t="shared" si="7"/>
        <v>#DIV/0!</v>
      </c>
      <c r="N24" s="15" t="e">
        <f t="shared" si="7"/>
        <v>#DIV/0!</v>
      </c>
      <c r="O24" s="15" t="e">
        <f t="shared" si="7"/>
        <v>#DIV/0!</v>
      </c>
      <c r="P24" s="15" t="e">
        <f t="shared" si="7"/>
        <v>#DIV/0!</v>
      </c>
      <c r="Q24" s="15" t="e">
        <f t="shared" si="7"/>
        <v>#DIV/0!</v>
      </c>
      <c r="R24" s="15" t="e">
        <f t="shared" si="7"/>
        <v>#DIV/0!</v>
      </c>
      <c r="T24" s="124" t="e">
        <f t="shared" si="3"/>
        <v>#DIV/0!</v>
      </c>
    </row>
    <row r="25" spans="1:20">
      <c r="A25" s="14" t="s">
        <v>157</v>
      </c>
      <c r="B25" s="15" t="e">
        <f>(B14+B16)/($T$14+$T$16)</f>
        <v>#DIV/0!</v>
      </c>
      <c r="C25" s="15" t="e">
        <f t="shared" ref="C25:R25" si="8">(C14+C16)/($T$14+$T$16)</f>
        <v>#DIV/0!</v>
      </c>
      <c r="D25" s="15" t="e">
        <f t="shared" si="8"/>
        <v>#DIV/0!</v>
      </c>
      <c r="E25" s="15" t="e">
        <f t="shared" si="8"/>
        <v>#DIV/0!</v>
      </c>
      <c r="F25" s="15" t="e">
        <f t="shared" si="8"/>
        <v>#DIV/0!</v>
      </c>
      <c r="G25" s="15" t="e">
        <f t="shared" si="8"/>
        <v>#DIV/0!</v>
      </c>
      <c r="H25" s="15" t="e">
        <f t="shared" si="8"/>
        <v>#DIV/0!</v>
      </c>
      <c r="I25" s="15" t="e">
        <f t="shared" si="8"/>
        <v>#DIV/0!</v>
      </c>
      <c r="J25" s="15" t="e">
        <f t="shared" si="8"/>
        <v>#DIV/0!</v>
      </c>
      <c r="K25" s="15" t="e">
        <f t="shared" si="8"/>
        <v>#DIV/0!</v>
      </c>
      <c r="L25" s="15" t="e">
        <f t="shared" si="8"/>
        <v>#DIV/0!</v>
      </c>
      <c r="M25" s="15" t="e">
        <f t="shared" si="8"/>
        <v>#DIV/0!</v>
      </c>
      <c r="N25" s="15" t="e">
        <f t="shared" si="8"/>
        <v>#DIV/0!</v>
      </c>
      <c r="O25" s="15" t="e">
        <f t="shared" si="8"/>
        <v>#DIV/0!</v>
      </c>
      <c r="P25" s="15" t="e">
        <f t="shared" si="8"/>
        <v>#DIV/0!</v>
      </c>
      <c r="Q25" s="15" t="e">
        <f t="shared" si="8"/>
        <v>#DIV/0!</v>
      </c>
      <c r="R25" s="15" t="e">
        <f t="shared" si="8"/>
        <v>#DIV/0!</v>
      </c>
      <c r="T25" s="124" t="e">
        <f t="shared" si="3"/>
        <v>#DIV/0!</v>
      </c>
    </row>
    <row r="26" spans="1:20">
      <c r="A26" s="14" t="s">
        <v>158</v>
      </c>
      <c r="B26" s="15" t="e">
        <f>+B16/$T$16</f>
        <v>#DIV/0!</v>
      </c>
      <c r="C26" s="15" t="e">
        <f t="shared" ref="C26:R26" si="9">+C16/$T$16</f>
        <v>#DIV/0!</v>
      </c>
      <c r="D26" s="15" t="e">
        <f t="shared" si="9"/>
        <v>#DIV/0!</v>
      </c>
      <c r="E26" s="15" t="e">
        <f t="shared" si="9"/>
        <v>#DIV/0!</v>
      </c>
      <c r="F26" s="15" t="e">
        <f t="shared" si="9"/>
        <v>#DIV/0!</v>
      </c>
      <c r="G26" s="15" t="e">
        <f t="shared" si="9"/>
        <v>#DIV/0!</v>
      </c>
      <c r="H26" s="15" t="e">
        <f t="shared" si="9"/>
        <v>#DIV/0!</v>
      </c>
      <c r="I26" s="15" t="e">
        <f t="shared" si="9"/>
        <v>#DIV/0!</v>
      </c>
      <c r="J26" s="15" t="e">
        <f t="shared" si="9"/>
        <v>#DIV/0!</v>
      </c>
      <c r="K26" s="15" t="e">
        <f t="shared" si="9"/>
        <v>#DIV/0!</v>
      </c>
      <c r="L26" s="15" t="e">
        <f t="shared" si="9"/>
        <v>#DIV/0!</v>
      </c>
      <c r="M26" s="15" t="e">
        <f t="shared" si="9"/>
        <v>#DIV/0!</v>
      </c>
      <c r="N26" s="15" t="e">
        <f t="shared" si="9"/>
        <v>#DIV/0!</v>
      </c>
      <c r="O26" s="15" t="e">
        <f t="shared" si="9"/>
        <v>#DIV/0!</v>
      </c>
      <c r="P26" s="15" t="e">
        <f t="shared" si="9"/>
        <v>#DIV/0!</v>
      </c>
      <c r="Q26" s="15" t="e">
        <f t="shared" si="9"/>
        <v>#DIV/0!</v>
      </c>
      <c r="R26" s="15" t="e">
        <f t="shared" si="9"/>
        <v>#DIV/0!</v>
      </c>
      <c r="T26" s="124" t="e">
        <f t="shared" si="3"/>
        <v>#DIV/0!</v>
      </c>
    </row>
    <row r="27" spans="1:20">
      <c r="A27" s="17"/>
      <c r="B27" s="18"/>
      <c r="C27" s="18"/>
      <c r="D27" s="18"/>
      <c r="E27" s="18"/>
      <c r="F27" s="18"/>
      <c r="G27" s="18"/>
      <c r="H27" s="18"/>
      <c r="I27" s="18"/>
      <c r="J27" s="18"/>
      <c r="K27" s="18"/>
      <c r="L27" s="18"/>
      <c r="M27" s="18"/>
      <c r="N27" s="18"/>
      <c r="O27" s="18"/>
      <c r="P27" s="18"/>
      <c r="Q27" s="18"/>
      <c r="R27" s="18"/>
      <c r="S27" s="18"/>
      <c r="T27" s="20"/>
    </row>
    <row r="28" spans="1:20" s="3" customFormat="1">
      <c r="A28" s="36"/>
      <c r="B28" s="126"/>
      <c r="C28" s="126"/>
      <c r="D28" s="126"/>
      <c r="E28" s="126"/>
      <c r="F28" s="126"/>
      <c r="G28" s="126"/>
      <c r="H28" s="126"/>
      <c r="I28" s="126"/>
      <c r="J28" s="126"/>
      <c r="K28" s="126"/>
      <c r="L28" s="126"/>
      <c r="M28" s="127"/>
      <c r="N28" s="127"/>
      <c r="O28" s="127"/>
      <c r="P28" s="127"/>
      <c r="Q28" s="127"/>
      <c r="R28" s="127"/>
      <c r="S28" s="35"/>
      <c r="T28" s="38"/>
    </row>
    <row r="29" spans="1:20">
      <c r="A29" s="2"/>
      <c r="T29" s="13"/>
    </row>
    <row r="30" spans="1:20">
      <c r="A30" s="2"/>
      <c r="T30" s="13"/>
    </row>
    <row r="31" spans="1:20">
      <c r="A31" s="2"/>
      <c r="T31" s="13"/>
    </row>
    <row r="32" spans="1:20">
      <c r="A32" s="2"/>
      <c r="T32" s="13"/>
    </row>
  </sheetData>
  <sheetProtection sheet="1" objects="1" scenarios="1" selectLockedCells="1"/>
  <customSheetViews>
    <customSheetView guid="{1F78B85E-7B4B-44AB-A816-2D99AE98BDB1}" showPageBreaks="1" fitToPage="1" hiddenColumns="1">
      <pane xSplit="1" ySplit="4" topLeftCell="B5" activePane="bottomRight" state="frozenSplit"/>
      <selection pane="bottomRight" activeCell="S9" sqref="S9"/>
      <pageMargins left="0.7" right="0.7" top="0.75" bottom="0.75" header="0.3" footer="0.3"/>
      <pageSetup scale="10" orientation="landscape" r:id="rId1"/>
    </customSheetView>
    <customSheetView guid="{59AA74CF-730E-43C5-A1DE-042BD728EC1B}" fitToPage="1" hiddenColumns="1">
      <pane xSplit="1" ySplit="4" topLeftCell="B5" activePane="bottomRight" state="frozenSplit"/>
      <selection pane="bottomRight" activeCell="S9" sqref="S9"/>
      <pageMargins left="0.7" right="0.7" top="0.75" bottom="0.75" header="0.3" footer="0.3"/>
      <pageSetup scale="44" orientation="landscape" r:id="rId2"/>
    </customSheetView>
    <customSheetView guid="{56089BE4-577D-40E7-8DAF-6AB958256414}" fitToPage="1" hiddenColumns="1">
      <pane xSplit="1" ySplit="4" topLeftCell="B5" activePane="bottomRight" state="frozenSplit"/>
      <selection pane="bottomRight" activeCell="S9" sqref="S9"/>
      <pageMargins left="0.7" right="0.7" top="0.75" bottom="0.75" header="0.3" footer="0.3"/>
      <pageSetup scale="44" orientation="landscape" r:id="rId3"/>
    </customSheetView>
    <customSheetView guid="{11996575-36FE-A240-991A-42C9751D8761}" fitToPage="1" hiddenColumns="1">
      <pane xSplit="1" ySplit="4" topLeftCell="B5" activePane="bottomRight" state="frozenSplit"/>
      <selection pane="bottomRight" activeCell="C22" sqref="C22"/>
      <pageMargins left="0.7" right="0.7" top="0.75" bottom="0.75" header="0.3" footer="0.3"/>
      <pageSetup scale="44" orientation="landscape" r:id="rId4"/>
    </customSheetView>
  </customSheetViews>
  <mergeCells count="1">
    <mergeCell ref="A1:T1"/>
  </mergeCells>
  <pageMargins left="0.7" right="0.7" top="0.75" bottom="0.75" header="0.3" footer="0.3"/>
  <pageSetup scale="44" orientation="landscape"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Cells'!$C$2:$C$5</xm:f>
          </x14:formula1>
          <xm:sqref>B3:R3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3"/>
  <sheetViews>
    <sheetView workbookViewId="0">
      <selection activeCell="B3" sqref="B3"/>
    </sheetView>
  </sheetViews>
  <sheetFormatPr defaultColWidth="11" defaultRowHeight="15.75"/>
  <cols>
    <col min="1" max="1" width="56.5" customWidth="1"/>
    <col min="2" max="2" width="10.875" customWidth="1"/>
  </cols>
  <sheetData>
    <row r="1" spans="1:5" ht="23.25">
      <c r="A1" s="71" t="s">
        <v>18</v>
      </c>
    </row>
    <row r="2" spans="1:5" ht="81" thickBot="1">
      <c r="A2" s="30" t="s">
        <v>19</v>
      </c>
      <c r="C2" s="69" t="s">
        <v>20</v>
      </c>
      <c r="D2" s="4"/>
      <c r="E2" s="31"/>
    </row>
    <row r="3" spans="1:5" ht="24" thickBot="1">
      <c r="A3" s="93"/>
      <c r="B3" s="175"/>
      <c r="C3" s="70" t="s">
        <v>21</v>
      </c>
      <c r="D3" s="184">
        <v>40</v>
      </c>
      <c r="E3" s="70" t="s">
        <v>22</v>
      </c>
    </row>
    <row r="4" spans="1:5" ht="24" thickBot="1">
      <c r="A4" s="29"/>
      <c r="C4" s="70"/>
      <c r="D4" s="91">
        <f>D3*52</f>
        <v>2080</v>
      </c>
      <c r="E4" s="70" t="s">
        <v>23</v>
      </c>
    </row>
    <row r="6" spans="1:5" s="3" customFormat="1"/>
    <row r="7" spans="1:5" s="3" customFormat="1"/>
    <row r="8" spans="1:5" s="3" customFormat="1"/>
    <row r="9" spans="1:5" s="3" customFormat="1"/>
    <row r="10" spans="1:5" s="3" customFormat="1"/>
    <row r="11" spans="1:5" s="3" customFormat="1"/>
    <row r="12" spans="1:5" s="3" customFormat="1"/>
    <row r="13" spans="1:5" s="3" customFormat="1"/>
    <row r="14" spans="1:5" s="3" customFormat="1"/>
    <row r="15" spans="1:5" s="3" customFormat="1"/>
    <row r="16" spans="1:5" s="3" customFormat="1"/>
    <row r="17" s="3" customFormat="1"/>
    <row r="18" s="3" customFormat="1"/>
    <row r="19" s="3" customFormat="1"/>
    <row r="20" s="3" customFormat="1"/>
    <row r="21" s="3" customFormat="1"/>
    <row r="22" s="3" customFormat="1"/>
    <row r="23" s="3" customFormat="1"/>
    <row r="24" s="3" customFormat="1"/>
    <row r="25" s="3" customFormat="1"/>
    <row r="26" s="3" customFormat="1"/>
    <row r="27" s="3" customFormat="1"/>
    <row r="28" s="3" customFormat="1"/>
    <row r="29" s="3" customFormat="1"/>
    <row r="30" s="3" customFormat="1"/>
    <row r="31" s="3" customFormat="1"/>
    <row r="32" s="3" customFormat="1"/>
    <row r="33" s="3" customFormat="1"/>
  </sheetData>
  <sheetProtection sheet="1" objects="1" scenarios="1" selectLockedCells="1"/>
  <customSheetViews>
    <customSheetView guid="{1F78B85E-7B4B-44AB-A816-2D99AE98BDB1}" showPageBreaks="1">
      <selection activeCell="B3" sqref="B3"/>
      <pageMargins left="0.7" right="0.7" top="0.75" bottom="0.75" header="0.3" footer="0.3"/>
      <pageSetup orientation="portrait" r:id="rId1"/>
    </customSheetView>
    <customSheetView guid="{59AA74CF-730E-43C5-A1DE-042BD728EC1B}">
      <selection activeCell="B3" sqref="B3"/>
      <pageMargins left="0.7" right="0.7" top="0.75" bottom="0.75" header="0.3" footer="0.3"/>
    </customSheetView>
    <customSheetView guid="{56089BE4-577D-40E7-8DAF-6AB958256414}">
      <selection activeCell="B3" sqref="B3"/>
      <pageMargins left="0.7" right="0.7" top="0.75" bottom="0.75" header="0.3" footer="0.3"/>
    </customSheetView>
    <customSheetView guid="{11996575-36FE-A240-991A-42C9751D8761}">
      <selection activeCell="D3" sqref="D3"/>
      <pageMargins left="0.7" right="0.7" top="0.75" bottom="0.75" header="0.3" footer="0.3"/>
      <pageSetup orientation="portrait"/>
    </customSheetView>
  </customSheetView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K84"/>
  <sheetViews>
    <sheetView view="pageBreakPreview" zoomScaleSheetLayoutView="75" workbookViewId="0">
      <pane xSplit="2" ySplit="8" topLeftCell="C35" activePane="bottomRight" state="frozenSplit"/>
      <selection pane="topRight" activeCell="C1" sqref="C1"/>
      <selection pane="bottomLeft" activeCell="A9" sqref="A9"/>
      <selection pane="bottomRight" activeCell="B2" sqref="B2"/>
    </sheetView>
  </sheetViews>
  <sheetFormatPr defaultColWidth="10.875" defaultRowHeight="15.75"/>
  <cols>
    <col min="1" max="1" width="21" style="267" customWidth="1"/>
    <col min="2" max="2" width="30.875" style="267" customWidth="1"/>
    <col min="3" max="3" width="37.625" style="267" customWidth="1"/>
    <col min="4" max="23" width="21" style="267" customWidth="1"/>
    <col min="24" max="24" width="10.875" style="34"/>
    <col min="25" max="25" width="8.875" style="34" customWidth="1"/>
    <col min="26" max="42" width="14.625" style="34" customWidth="1"/>
    <col min="43" max="43" width="4.375" style="34" customWidth="1"/>
    <col min="44" max="44" width="13.5" style="34" customWidth="1"/>
    <col min="45" max="45" width="10.875" style="34"/>
    <col min="46" max="62" width="13.625" style="34" customWidth="1"/>
    <col min="63" max="63" width="32.5" style="34" bestFit="1" customWidth="1"/>
    <col min="64" max="16384" width="10.875" style="34"/>
  </cols>
  <sheetData>
    <row r="1" spans="1:63" ht="36.950000000000003" customHeight="1" thickBot="1">
      <c r="A1" s="53" t="s">
        <v>24</v>
      </c>
      <c r="B1" s="313" t="s">
        <v>108</v>
      </c>
      <c r="C1" s="313"/>
      <c r="D1" s="45" t="s">
        <v>25</v>
      </c>
      <c r="E1" s="263"/>
      <c r="F1" s="185"/>
      <c r="G1" s="186"/>
      <c r="H1" s="54"/>
      <c r="I1" s="54"/>
      <c r="J1" s="54"/>
      <c r="K1" s="54"/>
      <c r="L1" s="54"/>
      <c r="M1" s="54"/>
      <c r="N1" s="54"/>
      <c r="O1" s="54"/>
      <c r="P1" s="54"/>
      <c r="Q1" s="54"/>
      <c r="R1" s="54"/>
      <c r="S1" s="54"/>
      <c r="T1" s="54"/>
      <c r="U1" s="54"/>
      <c r="V1" s="44"/>
      <c r="W1" s="55"/>
    </row>
    <row r="2" spans="1:63" ht="18.75">
      <c r="A2" s="45" t="s">
        <v>26</v>
      </c>
      <c r="B2" s="264"/>
      <c r="C2" s="45" t="s">
        <v>27</v>
      </c>
      <c r="D2" s="187">
        <v>1</v>
      </c>
      <c r="E2" s="265"/>
      <c r="F2" s="54"/>
      <c r="G2" s="54"/>
      <c r="H2" s="54"/>
      <c r="I2" s="54"/>
      <c r="J2" s="54"/>
      <c r="K2" s="54"/>
      <c r="L2" s="54"/>
      <c r="M2" s="54"/>
      <c r="N2" s="54"/>
      <c r="O2" s="54"/>
      <c r="P2" s="54"/>
      <c r="Q2" s="54"/>
      <c r="R2" s="54"/>
      <c r="S2" s="54"/>
      <c r="T2" s="54"/>
      <c r="U2" s="54"/>
      <c r="V2" s="44"/>
      <c r="W2" s="55"/>
    </row>
    <row r="3" spans="1:63" ht="18.75">
      <c r="A3" s="45" t="s">
        <v>28</v>
      </c>
      <c r="B3" s="264"/>
      <c r="C3" s="45" t="s">
        <v>29</v>
      </c>
      <c r="D3" s="27">
        <f>D2*TimeEntry!D4</f>
        <v>2080</v>
      </c>
      <c r="E3" s="44"/>
      <c r="F3" s="54"/>
      <c r="G3" s="54"/>
      <c r="H3" s="54"/>
      <c r="I3" s="54"/>
      <c r="J3" s="54"/>
      <c r="K3" s="54"/>
      <c r="L3" s="54"/>
      <c r="M3" s="54"/>
      <c r="N3" s="54"/>
      <c r="O3" s="54"/>
      <c r="P3" s="54"/>
      <c r="Q3" s="54"/>
      <c r="R3" s="54"/>
      <c r="S3" s="54"/>
      <c r="T3" s="54"/>
      <c r="U3" s="54"/>
      <c r="V3" s="44"/>
      <c r="W3" s="55"/>
    </row>
    <row r="4" spans="1:63" ht="23.25">
      <c r="A4" s="45" t="s">
        <v>30</v>
      </c>
      <c r="B4" s="266">
        <f>SUM(B2:B3)</f>
        <v>0</v>
      </c>
      <c r="D4" s="44"/>
      <c r="E4" s="44"/>
      <c r="F4" s="315" t="s">
        <v>31</v>
      </c>
      <c r="G4" s="315"/>
      <c r="H4" s="315"/>
      <c r="I4" s="315"/>
      <c r="J4" s="315"/>
      <c r="K4" s="315"/>
      <c r="L4" s="315"/>
      <c r="M4" s="315"/>
      <c r="N4" s="315"/>
      <c r="O4" s="315"/>
      <c r="P4" s="315"/>
      <c r="Q4" s="315"/>
      <c r="R4" s="315"/>
      <c r="S4" s="315"/>
      <c r="T4" s="315"/>
      <c r="U4" s="315"/>
      <c r="V4" s="315"/>
      <c r="W4" s="315"/>
      <c r="Y4" s="311" t="s">
        <v>101</v>
      </c>
      <c r="Z4" s="311"/>
      <c r="AA4" s="311"/>
      <c r="AB4" s="311"/>
      <c r="AC4" s="311"/>
      <c r="AD4" s="311"/>
      <c r="AE4" s="311"/>
      <c r="AF4" s="311"/>
      <c r="AG4" s="311"/>
      <c r="AH4" s="311"/>
      <c r="AI4" s="311"/>
      <c r="AJ4" s="311"/>
      <c r="AK4" s="311"/>
      <c r="AL4" s="311"/>
      <c r="AM4" s="311"/>
      <c r="AN4" s="311"/>
      <c r="AO4" s="311"/>
      <c r="AP4" s="311"/>
      <c r="AT4" s="311" t="s">
        <v>32</v>
      </c>
      <c r="AU4" s="311"/>
      <c r="AV4" s="311"/>
      <c r="AW4" s="311"/>
      <c r="AX4" s="311"/>
      <c r="AY4" s="311"/>
      <c r="AZ4" s="311"/>
      <c r="BA4" s="311"/>
      <c r="BB4" s="311"/>
      <c r="BC4" s="311"/>
      <c r="BD4" s="311"/>
      <c r="BE4" s="311"/>
      <c r="BF4" s="311"/>
      <c r="BG4" s="311"/>
      <c r="BH4" s="311"/>
      <c r="BI4" s="311"/>
      <c r="BJ4" s="311"/>
    </row>
    <row r="5" spans="1:63" ht="19.5" thickBot="1">
      <c r="A5" s="45"/>
      <c r="B5" s="268"/>
      <c r="D5" s="44"/>
      <c r="E5" s="44"/>
      <c r="F5" s="316" t="s">
        <v>33</v>
      </c>
      <c r="G5" s="316"/>
      <c r="H5" s="316"/>
      <c r="I5" s="316"/>
      <c r="J5" s="316"/>
      <c r="K5" s="316"/>
      <c r="L5" s="316"/>
      <c r="M5" s="316"/>
      <c r="N5" s="316"/>
      <c r="O5" s="316"/>
      <c r="P5" s="316"/>
      <c r="Q5" s="316"/>
      <c r="R5" s="316"/>
      <c r="S5" s="316"/>
      <c r="T5" s="316"/>
      <c r="U5" s="316"/>
      <c r="V5" s="316"/>
      <c r="W5" s="316"/>
      <c r="Z5" s="314" t="s">
        <v>34</v>
      </c>
      <c r="AA5" s="314"/>
      <c r="AB5" s="314"/>
      <c r="AC5" s="314"/>
      <c r="AD5" s="314"/>
      <c r="AE5" s="314"/>
      <c r="AF5" s="314"/>
      <c r="AG5" s="314"/>
      <c r="AH5" s="314"/>
      <c r="AI5" s="314"/>
      <c r="AJ5" s="314"/>
      <c r="AK5" s="314"/>
      <c r="AL5" s="314"/>
      <c r="AM5" s="314"/>
      <c r="AN5" s="314"/>
      <c r="AO5" s="314"/>
      <c r="AP5" s="314"/>
      <c r="AQ5" s="314"/>
      <c r="AT5" s="56"/>
      <c r="AU5" s="56"/>
      <c r="AV5" s="56"/>
      <c r="AW5" s="56"/>
      <c r="AX5" s="56"/>
      <c r="AY5" s="56"/>
      <c r="AZ5" s="56"/>
      <c r="BA5" s="56"/>
      <c r="BB5" s="56"/>
      <c r="BC5" s="56"/>
      <c r="BD5" s="56"/>
      <c r="BE5" s="56"/>
      <c r="BF5" s="56"/>
      <c r="BG5" s="56"/>
      <c r="BH5" s="56"/>
      <c r="BI5" s="56"/>
      <c r="BJ5" s="56"/>
    </row>
    <row r="6" spans="1:63" s="226" customFormat="1" ht="37.5">
      <c r="B6" s="227" t="s">
        <v>109</v>
      </c>
      <c r="C6" s="172" t="s">
        <v>145</v>
      </c>
      <c r="D6" s="171" t="s">
        <v>103</v>
      </c>
      <c r="E6" s="224" t="s">
        <v>102</v>
      </c>
      <c r="F6" s="228" t="str">
        <f>'Fund Stats'!B3</f>
        <v>FUND</v>
      </c>
      <c r="G6" s="229" t="str">
        <f>'Fund Stats'!C3</f>
        <v>FUND</v>
      </c>
      <c r="H6" s="229" t="str">
        <f>'Fund Stats'!D3</f>
        <v>FUND</v>
      </c>
      <c r="I6" s="229" t="str">
        <f>'Fund Stats'!E3</f>
        <v>FUND</v>
      </c>
      <c r="J6" s="229" t="str">
        <f>'Fund Stats'!F3</f>
        <v>FUND</v>
      </c>
      <c r="K6" s="229" t="str">
        <f>'Fund Stats'!G3</f>
        <v>FUND</v>
      </c>
      <c r="L6" s="229" t="str">
        <f>'Fund Stats'!H3</f>
        <v>AVAILABLE</v>
      </c>
      <c r="M6" s="229" t="str">
        <f>'Fund Stats'!I3</f>
        <v>AVAILABLE</v>
      </c>
      <c r="N6" s="229" t="str">
        <f>'Fund Stats'!J3</f>
        <v>AVAILABLE</v>
      </c>
      <c r="O6" s="229" t="str">
        <f>'Fund Stats'!K3</f>
        <v>AVAILABLE</v>
      </c>
      <c r="P6" s="229" t="str">
        <f>'Fund Stats'!L3</f>
        <v>AVAILABLE</v>
      </c>
      <c r="Q6" s="229" t="str">
        <f>'Fund Stats'!M3</f>
        <v>AVAILABLE</v>
      </c>
      <c r="R6" s="229" t="str">
        <f>'Fund Stats'!N3</f>
        <v>AVAILABLE</v>
      </c>
      <c r="S6" s="229" t="str">
        <f>'Fund Stats'!O3</f>
        <v>AVAILABLE</v>
      </c>
      <c r="T6" s="229" t="str">
        <f>'Fund Stats'!P3</f>
        <v>AVAILABLE</v>
      </c>
      <c r="U6" s="229" t="str">
        <f>'Fund Stats'!Q3</f>
        <v>AVAILABLE</v>
      </c>
      <c r="V6" s="229" t="str">
        <f>'Fund Stats'!R3</f>
        <v>AVAILABLE</v>
      </c>
      <c r="W6" s="67"/>
      <c r="Z6" s="229" t="str">
        <f>'Fund Stats'!B3</f>
        <v>FUND</v>
      </c>
      <c r="AA6" s="229" t="str">
        <f>'Fund Stats'!C3</f>
        <v>FUND</v>
      </c>
      <c r="AB6" s="229" t="str">
        <f>'Fund Stats'!D3</f>
        <v>FUND</v>
      </c>
      <c r="AC6" s="229" t="str">
        <f>'Fund Stats'!E3</f>
        <v>FUND</v>
      </c>
      <c r="AD6" s="229" t="str">
        <f>'Fund Stats'!F3</f>
        <v>FUND</v>
      </c>
      <c r="AE6" s="229" t="str">
        <f>'Fund Stats'!G3</f>
        <v>FUND</v>
      </c>
      <c r="AF6" s="229" t="str">
        <f>'Fund Stats'!H3</f>
        <v>AVAILABLE</v>
      </c>
      <c r="AG6" s="229" t="str">
        <f>'Fund Stats'!I3</f>
        <v>AVAILABLE</v>
      </c>
      <c r="AH6" s="229" t="str">
        <f>'Fund Stats'!J3</f>
        <v>AVAILABLE</v>
      </c>
      <c r="AI6" s="229" t="str">
        <f>'Fund Stats'!K3</f>
        <v>AVAILABLE</v>
      </c>
      <c r="AJ6" s="229" t="str">
        <f>'Fund Stats'!L3</f>
        <v>AVAILABLE</v>
      </c>
      <c r="AK6" s="229" t="str">
        <f>'Fund Stats'!M3</f>
        <v>AVAILABLE</v>
      </c>
      <c r="AL6" s="229" t="str">
        <f>'Fund Stats'!N3</f>
        <v>AVAILABLE</v>
      </c>
      <c r="AM6" s="229" t="str">
        <f>'Fund Stats'!O3</f>
        <v>AVAILABLE</v>
      </c>
      <c r="AN6" s="229" t="str">
        <f>'Fund Stats'!P3</f>
        <v>AVAILABLE</v>
      </c>
      <c r="AO6" s="229" t="str">
        <f>'Fund Stats'!Q3</f>
        <v>AVAILABLE</v>
      </c>
      <c r="AP6" s="229" t="str">
        <f>'Fund Stats'!R3</f>
        <v>AVAILABLE</v>
      </c>
      <c r="AR6" s="230" t="s">
        <v>35</v>
      </c>
      <c r="AT6" s="231" t="str">
        <f>'Fund Stats'!B3</f>
        <v>FUND</v>
      </c>
      <c r="AU6" s="231" t="str">
        <f>'Fund Stats'!C3</f>
        <v>FUND</v>
      </c>
      <c r="AV6" s="231" t="str">
        <f>'Fund Stats'!D3</f>
        <v>FUND</v>
      </c>
      <c r="AW6" s="231" t="str">
        <f>'Fund Stats'!E3</f>
        <v>FUND</v>
      </c>
      <c r="AX6" s="231" t="str">
        <f>'Fund Stats'!F3</f>
        <v>FUND</v>
      </c>
      <c r="AY6" s="231" t="str">
        <f>'Fund Stats'!G3</f>
        <v>FUND</v>
      </c>
      <c r="AZ6" s="231" t="str">
        <f>'Fund Stats'!H3</f>
        <v>AVAILABLE</v>
      </c>
      <c r="BA6" s="231" t="str">
        <f>'Fund Stats'!I3</f>
        <v>AVAILABLE</v>
      </c>
      <c r="BB6" s="231" t="str">
        <f>'Fund Stats'!J3</f>
        <v>AVAILABLE</v>
      </c>
      <c r="BC6" s="231" t="str">
        <f>'Fund Stats'!K3</f>
        <v>AVAILABLE</v>
      </c>
      <c r="BD6" s="231" t="str">
        <f>'Fund Stats'!L3</f>
        <v>AVAILABLE</v>
      </c>
      <c r="BE6" s="231" t="str">
        <f>'Fund Stats'!M3</f>
        <v>AVAILABLE</v>
      </c>
      <c r="BF6" s="231" t="str">
        <f>'Fund Stats'!N3</f>
        <v>AVAILABLE</v>
      </c>
      <c r="BG6" s="231" t="str">
        <f>'Fund Stats'!O3</f>
        <v>AVAILABLE</v>
      </c>
      <c r="BH6" s="231" t="str">
        <f>'Fund Stats'!P3</f>
        <v>AVAILABLE</v>
      </c>
      <c r="BI6" s="231" t="str">
        <f>'Fund Stats'!Q3</f>
        <v>AVAILABLE</v>
      </c>
      <c r="BJ6" s="231" t="str">
        <f>'Fund Stats'!R3</f>
        <v>AVAILABLE</v>
      </c>
    </row>
    <row r="7" spans="1:63" s="226" customFormat="1" ht="59.25" customHeight="1" thickBot="1">
      <c r="A7" s="55"/>
      <c r="B7" s="232" t="str">
        <f>IF(E7=1,IF((COUNTBLANK(B10:B19)-COUNTBLANK(D10:D19))+(COUNTBLANK(B24:B33)-COUNTBLANK(D24:D33))+(COUNTBLANK(B38:B47)-COUNTBLANK(D38:D47))+(COUNTBLANK(B52:B61)-COUNTBLANK(D52:D61))+(COUNTBLANK(B66:B75)-COUNTBLANK(D66:D75))=0,1, "CHECK ALLOCATIONS"),"Complete Activities First")</f>
        <v>Complete Activities First</v>
      </c>
      <c r="C7" s="233">
        <f>(COUNTBLANK(B10:B19)-COUNTBLANK(D10:D19))+(COUNTBLANK(B24:B33)-COUNTBLANK(D24:D33))+(COUNTBLANK(B38:B47)-COUNTBLANK(D38:D47))+(COUNTBLANK(B52:B61)-COUNTBLANK(D52:D61))+(COUNTBLANK(B66:B75)-COUNTBLANK(D66:D75))</f>
        <v>-4</v>
      </c>
      <c r="D7" s="234" t="str">
        <f>IF(AND(E20=0,E34=0,E48=0,E62=0,E76=0),"Sub Tasks Not Used",IF(AND(OR(E20=0,E20=1),OR(E34=0,E34=1),OR(E48=0,E48=1),OR(E62=0,E62=1),OR(E76=0,E76=1)),1,"Check Sub-Tasks"))</f>
        <v>Sub Tasks Not Used</v>
      </c>
      <c r="E7" s="225">
        <f>SUM(E9,E23,E37,E51,E65)</f>
        <v>0</v>
      </c>
      <c r="F7" s="228" t="str">
        <f>IF('Fund Stats'!B4&lt;&gt;0,'Fund Stats'!B4,"")</f>
        <v>Unresricted</v>
      </c>
      <c r="G7" s="229" t="str">
        <f>IF('Fund Stats'!C4&lt;&gt;0,'Fund Stats'!C4,"")</f>
        <v>Operating Fund</v>
      </c>
      <c r="H7" s="229" t="str">
        <f>IF('Fund Stats'!D4&lt;&gt;0,'Fund Stats'!D4,"")</f>
        <v>Agency Endowment</v>
      </c>
      <c r="I7" s="229" t="str">
        <f>IF('Fund Stats'!E4&lt;&gt;0,'Fund Stats'!E4,"")</f>
        <v>DAF</v>
      </c>
      <c r="J7" s="229" t="str">
        <f>IF('Fund Stats'!F4&lt;&gt;0,'Fund Stats'!F4,"")</f>
        <v>Field of Interest</v>
      </c>
      <c r="K7" s="229" t="str">
        <f>IF('Fund Stats'!G4&lt;&gt;0,'Fund Stats'!G4,"")</f>
        <v>Scholarships</v>
      </c>
      <c r="L7" s="229" t="str">
        <f>IF('Fund Stats'!H4&lt;&gt;0,'Fund Stats'!H4,"")</f>
        <v/>
      </c>
      <c r="M7" s="229" t="str">
        <f>IF('Fund Stats'!I4&lt;&gt;0,'Fund Stats'!I4,"")</f>
        <v/>
      </c>
      <c r="N7" s="229" t="str">
        <f>IF('Fund Stats'!J4&lt;&gt;0,'Fund Stats'!J4,"")</f>
        <v/>
      </c>
      <c r="O7" s="250" t="str">
        <f>IF('Fund Stats'!K4&lt;&gt;0,'Fund Stats'!K4,"")</f>
        <v/>
      </c>
      <c r="P7" s="229" t="str">
        <f>IF('Fund Stats'!L4&lt;&gt;0,'Fund Stats'!L4,"")</f>
        <v/>
      </c>
      <c r="Q7" s="229" t="str">
        <f>IF('Fund Stats'!M4&lt;&gt;0,'Fund Stats'!M4,"")</f>
        <v/>
      </c>
      <c r="R7" s="229" t="str">
        <f>IF('Fund Stats'!N4&lt;&gt;0,'Fund Stats'!N4,"")</f>
        <v/>
      </c>
      <c r="S7" s="229" t="str">
        <f>IF('Fund Stats'!O4&lt;&gt;0,'Fund Stats'!O4,"")</f>
        <v/>
      </c>
      <c r="T7" s="229" t="str">
        <f>IF('Fund Stats'!P4&lt;&gt;0,'Fund Stats'!P4,"")</f>
        <v/>
      </c>
      <c r="U7" s="229" t="str">
        <f>IF('Fund Stats'!Q4&lt;&gt;0,'Fund Stats'!Q4,"")</f>
        <v/>
      </c>
      <c r="V7" s="229" t="str">
        <f>IF('Fund Stats'!R4&lt;&gt;0,'Fund Stats'!R4,"")</f>
        <v/>
      </c>
      <c r="W7" s="67" t="s">
        <v>36</v>
      </c>
      <c r="Z7" s="229" t="str">
        <f>IF('Fund Stats'!B4&lt;&gt;0,'Fund Stats'!B4,"")</f>
        <v>Unresricted</v>
      </c>
      <c r="AA7" s="229" t="str">
        <f>IF('Fund Stats'!C4&lt;&gt;0,'Fund Stats'!C4,"")</f>
        <v>Operating Fund</v>
      </c>
      <c r="AB7" s="229" t="str">
        <f>IF('Fund Stats'!D4&lt;&gt;0,'Fund Stats'!D4,"")</f>
        <v>Agency Endowment</v>
      </c>
      <c r="AC7" s="229" t="str">
        <f>IF('Fund Stats'!E4&lt;&gt;0,'Fund Stats'!E4,"")</f>
        <v>DAF</v>
      </c>
      <c r="AD7" s="229" t="str">
        <f>IF('Fund Stats'!F4&lt;&gt;0,'Fund Stats'!F4,"")</f>
        <v>Field of Interest</v>
      </c>
      <c r="AE7" s="229" t="str">
        <f>IF('Fund Stats'!G4&lt;&gt;0,'Fund Stats'!G4,"")</f>
        <v>Scholarships</v>
      </c>
      <c r="AF7" s="229" t="str">
        <f>IF('Fund Stats'!H4&lt;&gt;0,'Fund Stats'!H4,"")</f>
        <v/>
      </c>
      <c r="AG7" s="229" t="str">
        <f>IF('Fund Stats'!I4&lt;&gt;0,'Fund Stats'!I4,"")</f>
        <v/>
      </c>
      <c r="AH7" s="229" t="str">
        <f>IF('Fund Stats'!J4&lt;&gt;0,'Fund Stats'!J4,"")</f>
        <v/>
      </c>
      <c r="AI7" s="250" t="str">
        <f>IF('Fund Stats'!K4&lt;&gt;0,'Fund Stats'!K4,"")</f>
        <v/>
      </c>
      <c r="AJ7" s="229" t="str">
        <f>IF('Fund Stats'!L4&lt;&gt;0,'Fund Stats'!L4,"")</f>
        <v/>
      </c>
      <c r="AK7" s="229" t="str">
        <f>IF('Fund Stats'!M4&lt;&gt;0,'Fund Stats'!M4,"")</f>
        <v/>
      </c>
      <c r="AL7" s="229" t="str">
        <f>IF('Fund Stats'!N4&lt;&gt;0,'Fund Stats'!N4,"")</f>
        <v/>
      </c>
      <c r="AM7" s="229" t="str">
        <f>IF('Fund Stats'!O4&lt;&gt;0,'Fund Stats'!O4,"")</f>
        <v/>
      </c>
      <c r="AN7" s="229" t="str">
        <f>IF('Fund Stats'!P4&lt;&gt;0,'Fund Stats'!P4,"")</f>
        <v/>
      </c>
      <c r="AO7" s="229" t="str">
        <f>IF('Fund Stats'!Q4&lt;&gt;0,'Fund Stats'!Q4,"")</f>
        <v/>
      </c>
      <c r="AP7" s="229" t="str">
        <f>IF('Fund Stats'!R4&lt;&gt;0,'Fund Stats'!R4,"")</f>
        <v/>
      </c>
      <c r="AR7" s="235"/>
      <c r="AT7" s="231" t="str">
        <f>IF('Fund Stats'!B4&lt;&gt;0,'Fund Stats'!B4,"")</f>
        <v>Unresricted</v>
      </c>
      <c r="AU7" s="231" t="str">
        <f>IF('Fund Stats'!C4&lt;&gt;0,'Fund Stats'!C4,"")</f>
        <v>Operating Fund</v>
      </c>
      <c r="AV7" s="231" t="str">
        <f>IF('Fund Stats'!D4&lt;&gt;0,'Fund Stats'!D4,"")</f>
        <v>Agency Endowment</v>
      </c>
      <c r="AW7" s="231" t="str">
        <f>IF('Fund Stats'!E4&lt;&gt;0,'Fund Stats'!E4,"")</f>
        <v>DAF</v>
      </c>
      <c r="AX7" s="231" t="str">
        <f>IF('Fund Stats'!F4&lt;&gt;0,'Fund Stats'!F4,"")</f>
        <v>Field of Interest</v>
      </c>
      <c r="AY7" s="231" t="str">
        <f>IF('Fund Stats'!G4&lt;&gt;0,'Fund Stats'!G4,"")</f>
        <v>Scholarships</v>
      </c>
      <c r="AZ7" s="231" t="str">
        <f>IF('Fund Stats'!H4&lt;&gt;0,'Fund Stats'!H4,"")</f>
        <v/>
      </c>
      <c r="BA7" s="231" t="str">
        <f>IF('Fund Stats'!I4&lt;&gt;0,'Fund Stats'!I4,"")</f>
        <v/>
      </c>
      <c r="BB7" s="231" t="str">
        <f>IF('Fund Stats'!J4&lt;&gt;0,'Fund Stats'!J4,"")</f>
        <v/>
      </c>
      <c r="BC7" s="251" t="str">
        <f>IF('Fund Stats'!K4&lt;&gt;0,'Fund Stats'!K4,"")</f>
        <v/>
      </c>
      <c r="BD7" s="231" t="str">
        <f>IF('Fund Stats'!L4&lt;&gt;0,'Fund Stats'!L4,"")</f>
        <v/>
      </c>
      <c r="BE7" s="231" t="str">
        <f>IF('Fund Stats'!M4&lt;&gt;0,'Fund Stats'!M4,"")</f>
        <v/>
      </c>
      <c r="BF7" s="231" t="str">
        <f>IF('Fund Stats'!N4&lt;&gt;0,'Fund Stats'!N4,"")</f>
        <v/>
      </c>
      <c r="BG7" s="231" t="str">
        <f>IF('Fund Stats'!O4&lt;&gt;0,'Fund Stats'!O4,"")</f>
        <v/>
      </c>
      <c r="BH7" s="231" t="str">
        <f>IF('Fund Stats'!P4&lt;&gt;0,'Fund Stats'!P4,"")</f>
        <v/>
      </c>
      <c r="BI7" s="231" t="str">
        <f>IF('Fund Stats'!Q4&lt;&gt;0,'Fund Stats'!Q4,"")</f>
        <v/>
      </c>
      <c r="BJ7" s="231" t="str">
        <f>IF('Fund Stats'!R4&lt;&gt;0,'Fund Stats'!R4,"")</f>
        <v/>
      </c>
    </row>
    <row r="8" spans="1:63" ht="16.5" thickBot="1">
      <c r="A8" s="44"/>
      <c r="B8" s="169" t="s">
        <v>111</v>
      </c>
      <c r="C8" s="169" t="s">
        <v>105</v>
      </c>
      <c r="D8" s="169" t="s">
        <v>110</v>
      </c>
      <c r="E8" s="169" t="s">
        <v>112</v>
      </c>
      <c r="W8" s="55"/>
      <c r="AR8" s="57"/>
    </row>
    <row r="9" spans="1:63" ht="19.5" thickBot="1">
      <c r="A9" s="299" t="s">
        <v>139</v>
      </c>
      <c r="B9" s="270"/>
      <c r="C9" s="271"/>
      <c r="D9" s="272" t="s">
        <v>37</v>
      </c>
      <c r="E9" s="273"/>
      <c r="F9" s="274"/>
      <c r="G9" s="275"/>
      <c r="H9" s="275"/>
      <c r="I9" s="275"/>
      <c r="J9" s="275"/>
      <c r="K9" s="275"/>
      <c r="L9" s="275"/>
      <c r="M9" s="275"/>
      <c r="N9" s="275"/>
      <c r="O9" s="275"/>
      <c r="P9" s="275"/>
      <c r="Q9" s="275"/>
      <c r="R9" s="275"/>
      <c r="S9" s="275"/>
      <c r="T9" s="275"/>
      <c r="U9" s="275"/>
      <c r="V9" s="275"/>
      <c r="W9" s="276" t="str">
        <f>IF(OR(B9="Estimate of Time",B9="Extree est/ Rest to Unrestrict"),SUM(F9:U9),IF(D9="","","See Table to Right"))</f>
        <v>See Table to Right</v>
      </c>
      <c r="Y9" s="58" t="str">
        <f t="shared" ref="Y9:Y19" si="0">A9</f>
        <v xml:space="preserve"> Acquiring/Establishing a New Fund/Gift</v>
      </c>
      <c r="Z9" s="58"/>
      <c r="AA9" s="58"/>
      <c r="AB9" s="58"/>
      <c r="AC9" s="58"/>
      <c r="AD9" s="58"/>
      <c r="AE9" s="58"/>
      <c r="AF9" s="58"/>
      <c r="AG9" s="58"/>
      <c r="AH9" s="58"/>
      <c r="AI9" s="58"/>
      <c r="AJ9" s="58"/>
      <c r="AK9" s="58"/>
      <c r="AL9" s="58"/>
      <c r="AM9" s="58"/>
      <c r="AN9" s="58"/>
      <c r="AO9" s="58"/>
      <c r="AP9" s="58"/>
      <c r="AQ9" s="58"/>
      <c r="AR9" s="46"/>
    </row>
    <row r="10" spans="1:63" ht="18" customHeight="1">
      <c r="A10" s="135">
        <v>1</v>
      </c>
      <c r="B10" s="188"/>
      <c r="C10" s="177" t="s">
        <v>171</v>
      </c>
      <c r="D10" s="190"/>
      <c r="E10" s="170" t="str">
        <f>IF(B10="","",IF(B10="Estimate of Time","Use Worksheet --&gt;",HYPERLINK(Y10,"See Calculations")))</f>
        <v/>
      </c>
      <c r="F10" s="274"/>
      <c r="G10" s="95"/>
      <c r="H10" s="95"/>
      <c r="I10" s="95"/>
      <c r="J10" s="95"/>
      <c r="K10" s="95"/>
      <c r="L10" s="95"/>
      <c r="M10" s="95"/>
      <c r="N10" s="95"/>
      <c r="O10" s="95"/>
      <c r="P10" s="95"/>
      <c r="Q10" s="95"/>
      <c r="R10" s="95"/>
      <c r="S10" s="95"/>
      <c r="T10" s="95"/>
      <c r="U10" s="95"/>
      <c r="V10" s="94"/>
      <c r="W10" s="276" t="str">
        <f t="shared" ref="W10:W73" si="1">IF(OR(B10="Estimate of Time",B10="Extree est/ Rest to Unrestrict"),SUM(F10:U10),IF(D10="","","See Table to Right"))</f>
        <v/>
      </c>
      <c r="Y10" s="32">
        <f t="shared" si="0"/>
        <v>1</v>
      </c>
      <c r="Z10" s="47">
        <f>IF($B10='Reference Cells'!$A$6,$D10*'Fund Stats'!B$21,IF($B10='Reference Cells'!$A$3,$D10*'Fund Stats'!B$20,IF($B10='Reference Cells'!$A$4,$D10*'Fund Stats'!B$22,IF($B10='Reference Cells'!$A$5,$D10*'Fund Stats'!B$23,IF($B10='Reference Cells'!$A$7,$D10*'Fund Stats'!B$24,IF($B10='Reference Cells'!$A$8,$D10*'Fund Stats'!B$25,IF(OR($B10='Reference Cells'!$A$2,$B10='Reference Cells'!$A$9),$D10*F10,"")))))))</f>
        <v>0</v>
      </c>
      <c r="AA10" s="47">
        <f>IF($B10='Reference Cells'!$A$6,$D10*'Fund Stats'!C$21,IF($B10='Reference Cells'!$A$3,$D10*'Fund Stats'!C$20,IF($B10='Reference Cells'!$A$4,$D10*'Fund Stats'!C$22,IF($B10='Reference Cells'!$A$5,$D10*'Fund Stats'!C$23,IF($B10='Reference Cells'!$A$7,$D10*'Fund Stats'!C$24,IF($B10='Reference Cells'!$A$8,$D10*'Fund Stats'!C$25,IF(OR($B10='Reference Cells'!$A$2,$B10='Reference Cells'!$A$9),$D10*G10,"")))))))</f>
        <v>0</v>
      </c>
      <c r="AB10" s="47">
        <f>IF($B10='Reference Cells'!$A$6,$D10*'Fund Stats'!D$21,IF($B10='Reference Cells'!$A$3,$D10*'Fund Stats'!D$20,IF($B10='Reference Cells'!$A$4,$D10*'Fund Stats'!D$22,IF($B10='Reference Cells'!$A$5,$D10*'Fund Stats'!D$23,IF($B10='Reference Cells'!$A$7,$D10*'Fund Stats'!D$24,IF($B10='Reference Cells'!$A$8,$D10*'Fund Stats'!D$25,IF(OR($B10='Reference Cells'!$A$2,$B10='Reference Cells'!$A$9),$D10*H10,"")))))))</f>
        <v>0</v>
      </c>
      <c r="AC10" s="47">
        <f>IF($B10='Reference Cells'!$A$6,$D10*'Fund Stats'!E$21,IF($B10='Reference Cells'!$A$3,$D10*'Fund Stats'!E$20,IF($B10='Reference Cells'!$A$4,$D10*'Fund Stats'!E$22,IF($B10='Reference Cells'!$A$5,$D10*'Fund Stats'!E$23,IF($B10='Reference Cells'!$A$7,$D10*'Fund Stats'!E$24,IF($B10='Reference Cells'!$A$8,$D10*'Fund Stats'!E$25,IF(OR($B10='Reference Cells'!$A$2,$B10='Reference Cells'!$A$9),$D10*I10,"")))))))</f>
        <v>0</v>
      </c>
      <c r="AD10" s="47">
        <f>IF($B10='Reference Cells'!$A$6,$D10*'Fund Stats'!F$21,IF($B10='Reference Cells'!$A$3,$D10*'Fund Stats'!F$20,IF($B10='Reference Cells'!$A$4,$D10*'Fund Stats'!F$22,IF($B10='Reference Cells'!$A$5,$D10*'Fund Stats'!F$23,IF($B10='Reference Cells'!$A$7,$D10*'Fund Stats'!F$24,IF($B10='Reference Cells'!$A$8,$D10*'Fund Stats'!F$25,IF(OR($B10='Reference Cells'!$A$2,$B10='Reference Cells'!$A$9),$D10*J10,"")))))))</f>
        <v>0</v>
      </c>
      <c r="AE10" s="47">
        <f>IF($B10='Reference Cells'!$A$6,$D10*'Fund Stats'!G$21,IF($B10='Reference Cells'!$A$3,$D10*'Fund Stats'!G$20,IF($B10='Reference Cells'!$A$4,$D10*'Fund Stats'!G$22,IF($B10='Reference Cells'!$A$5,$D10*'Fund Stats'!G$23,IF($B10='Reference Cells'!$A$7,$D10*'Fund Stats'!G$24,IF($B10='Reference Cells'!$A$8,$D10*'Fund Stats'!G$25,IF(OR($B10='Reference Cells'!$A$2,$B10='Reference Cells'!$A$9),$D10*K10,"")))))))</f>
        <v>0</v>
      </c>
      <c r="AF10" s="47">
        <f>IF($B10='Reference Cells'!$A$6,$D10*'Fund Stats'!H$21,IF($B10='Reference Cells'!$A$3,$D10*'Fund Stats'!H$20,IF($B10='Reference Cells'!$A$4,$D10*'Fund Stats'!H$22,IF($B10='Reference Cells'!$A$5,$D10*'Fund Stats'!H$23,IF($B10='Reference Cells'!$A$7,$D10*'Fund Stats'!H$24,IF($B10='Reference Cells'!$A$8,$D10*'Fund Stats'!H$25,IF(OR($B10='Reference Cells'!$A$2,$B10='Reference Cells'!$A$9),$D10*L10,"")))))))</f>
        <v>0</v>
      </c>
      <c r="AG10" s="47">
        <f>IF($B10='Reference Cells'!$A$6,$D10*'Fund Stats'!I$21,IF($B10='Reference Cells'!$A$3,$D10*'Fund Stats'!I$20,IF($B10='Reference Cells'!$A$4,$D10*'Fund Stats'!I$22,IF($B10='Reference Cells'!$A$5,$D10*'Fund Stats'!I$23,IF($B10='Reference Cells'!$A$7,$D10*'Fund Stats'!I$24,IF($B10='Reference Cells'!$A$8,$D10*'Fund Stats'!I$25,IF(OR($B10='Reference Cells'!$A$2,$B10='Reference Cells'!$A$9),$D10*M10,"")))))))</f>
        <v>0</v>
      </c>
      <c r="AH10" s="47">
        <f>IF($B10='Reference Cells'!$A$6,$D10*'Fund Stats'!J$21,IF($B10='Reference Cells'!$A$3,$D10*'Fund Stats'!J$20,IF($B10='Reference Cells'!$A$4,$D10*'Fund Stats'!J$22,IF($B10='Reference Cells'!$A$5,$D10*'Fund Stats'!J$23,IF($B10='Reference Cells'!$A$7,$D10*'Fund Stats'!J$24,IF($B10='Reference Cells'!$A$8,$D10*'Fund Stats'!J$25,IF(OR($B10='Reference Cells'!$A$2,$B10='Reference Cells'!$A$9),$D10*N10,"")))))))</f>
        <v>0</v>
      </c>
      <c r="AI10" s="47">
        <f>IF($B10='Reference Cells'!$A$6,$D10*'Fund Stats'!K$21,IF($B10='Reference Cells'!$A$3,$D10*'Fund Stats'!K$20,IF($B10='Reference Cells'!$A$4,$D10*'Fund Stats'!K$22,IF($B10='Reference Cells'!$A$5,$D10*'Fund Stats'!K$23,IF($B10='Reference Cells'!$A$7,$D10*'Fund Stats'!K$24,IF($B10='Reference Cells'!$A$8,$D10*'Fund Stats'!K$25,IF(OR($B10='Reference Cells'!$A$2,$B10='Reference Cells'!$A$9),$D10*O10,"")))))))</f>
        <v>0</v>
      </c>
      <c r="AJ10" s="47">
        <f>IF($B10='Reference Cells'!$A$6,$D10*'Fund Stats'!L$21,IF($B10='Reference Cells'!$A$3,$D10*'Fund Stats'!L$20,IF($B10='Reference Cells'!$A$4,$D10*'Fund Stats'!L$22,IF($B10='Reference Cells'!$A$5,$D10*'Fund Stats'!L$23,IF($B10='Reference Cells'!$A$7,$D10*'Fund Stats'!L$24,IF($B10='Reference Cells'!$A$8,$D10*'Fund Stats'!L$25,IF(OR($B10='Reference Cells'!$A$2,$B10='Reference Cells'!$A$9),$D10*P10,"")))))))</f>
        <v>0</v>
      </c>
      <c r="AK10" s="47">
        <f>IF($B10='Reference Cells'!$A$6,$D10*'Fund Stats'!M$21,IF($B10='Reference Cells'!$A$3,$D10*'Fund Stats'!M$20,IF($B10='Reference Cells'!$A$4,$D10*'Fund Stats'!M$22,IF($B10='Reference Cells'!$A$5,$D10*'Fund Stats'!M$23,IF($B10='Reference Cells'!$A$7,$D10*'Fund Stats'!M$24,IF($B10='Reference Cells'!$A$8,$D10*'Fund Stats'!M$25,IF(OR($B10='Reference Cells'!$A$2,$B10='Reference Cells'!$A$9),$D10*Q10,"")))))))</f>
        <v>0</v>
      </c>
      <c r="AL10" s="47">
        <f>IF($B10='Reference Cells'!$A$6,$D10*'Fund Stats'!N$21,IF($B10='Reference Cells'!$A$3,$D10*'Fund Stats'!N$20,IF($B10='Reference Cells'!$A$4,$D10*'Fund Stats'!N$22,IF($B10='Reference Cells'!$A$5,$D10*'Fund Stats'!N$23,IF($B10='Reference Cells'!$A$7,$D10*'Fund Stats'!N$24,IF($B10='Reference Cells'!$A$8,$D10*'Fund Stats'!N$25,IF(OR($B10='Reference Cells'!$A$2,$B10='Reference Cells'!$A$9),$D10*R10,"")))))))</f>
        <v>0</v>
      </c>
      <c r="AM10" s="47">
        <f>IF($B10='Reference Cells'!$A$6,$D10*'Fund Stats'!O$21,IF($B10='Reference Cells'!$A$3,$D10*'Fund Stats'!O$20,IF($B10='Reference Cells'!$A$4,$D10*'Fund Stats'!O$22,IF($B10='Reference Cells'!$A$5,$D10*'Fund Stats'!O$23,IF($B10='Reference Cells'!$A$7,$D10*'Fund Stats'!O$24,IF($B10='Reference Cells'!$A$8,$D10*'Fund Stats'!O$25,IF(OR($B10='Reference Cells'!$A$2,$B10='Reference Cells'!$A$9),$D10*S10,"")))))))</f>
        <v>0</v>
      </c>
      <c r="AN10" s="47">
        <f>IF($B10='Reference Cells'!$A$6,$D10*'Fund Stats'!P$21,IF($B10='Reference Cells'!$A$3,$D10*'Fund Stats'!P$20,IF($B10='Reference Cells'!$A$4,$D10*'Fund Stats'!P$22,IF($B10='Reference Cells'!$A$5,$D10*'Fund Stats'!P$23,IF($B10='Reference Cells'!$A$7,$D10*'Fund Stats'!P$24,IF($B10='Reference Cells'!$A$8,$D10*'Fund Stats'!P$25,IF(OR($B10='Reference Cells'!$A$2,$B10='Reference Cells'!$A$9),$D10*T10,"")))))))</f>
        <v>0</v>
      </c>
      <c r="AO10" s="47">
        <f>IF($B10='Reference Cells'!$A$6,$D10*'Fund Stats'!Q$21,IF($B10='Reference Cells'!$A$3,$D10*'Fund Stats'!Q$20,IF($B10='Reference Cells'!$A$4,$D10*'Fund Stats'!Q$22,IF($B10='Reference Cells'!$A$5,$D10*'Fund Stats'!Q$23,IF($B10='Reference Cells'!$A$7,$D10*'Fund Stats'!Q$24,IF($B10='Reference Cells'!$A$8,$D10*'Fund Stats'!Q$25,IF(OR($B10='Reference Cells'!$A$2,$B10='Reference Cells'!$A$9),$D10*U10,"")))))))</f>
        <v>0</v>
      </c>
      <c r="AP10" s="47">
        <f>IF($B10='Reference Cells'!$A$6,$D10*'Fund Stats'!R$21,IF($B10='Reference Cells'!$A$3,$D10*'Fund Stats'!R$20,IF($B10='Reference Cells'!$A$4,$D10*'Fund Stats'!R$22,IF($B10='Reference Cells'!$A$5,$D10*'Fund Stats'!R$23,IF($B10='Reference Cells'!$A$7,$D10*'Fund Stats'!R$24,IF($B10='Reference Cells'!$A$8,$D10*'Fund Stats'!R$25,IF(OR($B10='Reference Cells'!$A$2,$B10='Reference Cells'!$A$9),$D10*V10,"")))))))</f>
        <v>0</v>
      </c>
      <c r="AQ10" s="46"/>
      <c r="AR10" s="46" t="s">
        <v>152</v>
      </c>
      <c r="AT10" s="217">
        <f>IF(Z10="","",Z10*$E$9*$B$4)</f>
        <v>0</v>
      </c>
      <c r="AU10" s="217">
        <f t="shared" ref="AU10:BJ19" si="2">IF(AA10="","",AA10*$E$9*$B$4)</f>
        <v>0</v>
      </c>
      <c r="AV10" s="217">
        <f t="shared" si="2"/>
        <v>0</v>
      </c>
      <c r="AW10" s="217">
        <f t="shared" si="2"/>
        <v>0</v>
      </c>
      <c r="AX10" s="217">
        <f t="shared" si="2"/>
        <v>0</v>
      </c>
      <c r="AY10" s="217">
        <f t="shared" si="2"/>
        <v>0</v>
      </c>
      <c r="AZ10" s="217">
        <f t="shared" si="2"/>
        <v>0</v>
      </c>
      <c r="BA10" s="217">
        <f t="shared" si="2"/>
        <v>0</v>
      </c>
      <c r="BB10" s="217">
        <f t="shared" si="2"/>
        <v>0</v>
      </c>
      <c r="BC10" s="217">
        <f t="shared" si="2"/>
        <v>0</v>
      </c>
      <c r="BD10" s="217">
        <f t="shared" si="2"/>
        <v>0</v>
      </c>
      <c r="BE10" s="217">
        <f t="shared" si="2"/>
        <v>0</v>
      </c>
      <c r="BF10" s="217">
        <f t="shared" si="2"/>
        <v>0</v>
      </c>
      <c r="BG10" s="217">
        <f t="shared" si="2"/>
        <v>0</v>
      </c>
      <c r="BH10" s="217">
        <f t="shared" si="2"/>
        <v>0</v>
      </c>
      <c r="BI10" s="217">
        <f t="shared" si="2"/>
        <v>0</v>
      </c>
      <c r="BJ10" s="217">
        <f t="shared" si="2"/>
        <v>0</v>
      </c>
      <c r="BK10" s="217">
        <f>SUM(AT10:BJ10)</f>
        <v>0</v>
      </c>
    </row>
    <row r="11" spans="1:63" ht="18" customHeight="1">
      <c r="A11" s="135">
        <v>2</v>
      </c>
      <c r="B11" s="188"/>
      <c r="C11" s="177" t="s">
        <v>172</v>
      </c>
      <c r="D11" s="191"/>
      <c r="E11" s="170" t="str">
        <f t="shared" ref="E11:E19" si="3">IF(B11="","",IF(B11="Estimate of Time","Use Worksheet --&gt;",HYPERLINK(Y11,"See Calculations")))</f>
        <v/>
      </c>
      <c r="F11" s="274"/>
      <c r="G11" s="95"/>
      <c r="H11" s="95"/>
      <c r="I11" s="95"/>
      <c r="J11" s="95"/>
      <c r="K11" s="95"/>
      <c r="L11" s="95"/>
      <c r="M11" s="95"/>
      <c r="N11" s="95"/>
      <c r="O11" s="95"/>
      <c r="P11" s="95"/>
      <c r="Q11" s="95"/>
      <c r="R11" s="95"/>
      <c r="S11" s="95"/>
      <c r="T11" s="95"/>
      <c r="U11" s="95"/>
      <c r="V11" s="94"/>
      <c r="W11" s="276" t="str">
        <f t="shared" si="1"/>
        <v/>
      </c>
      <c r="Y11" s="32">
        <f t="shared" si="0"/>
        <v>2</v>
      </c>
      <c r="Z11" s="47">
        <f>IF($B11='Reference Cells'!$A$6,$D11*'Fund Stats'!B$21,IF($B11='Reference Cells'!$A$3,$D11*'Fund Stats'!B$20,IF($B11='Reference Cells'!$A$4,$D11*'Fund Stats'!B$22,IF($B11='Reference Cells'!$A$5,$D11*'Fund Stats'!B$23,IF($B11='Reference Cells'!$A$7,$D11*'Fund Stats'!B$24,IF($B11='Reference Cells'!$A$8,$D11*'Fund Stats'!B$25,IF(OR($B11='Reference Cells'!$A$2,$B11='Reference Cells'!$A$9),$D11*F11,"")))))))</f>
        <v>0</v>
      </c>
      <c r="AA11" s="47">
        <f>IF($B11='Reference Cells'!$A$6,$D11*'Fund Stats'!C$21,IF($B11='Reference Cells'!$A$3,$D11*'Fund Stats'!C$20,IF($B11='Reference Cells'!$A$4,$D11*'Fund Stats'!C$22,IF($B11='Reference Cells'!$A$5,$D11*'Fund Stats'!C$23,IF($B11='Reference Cells'!$A$7,$D11*'Fund Stats'!C$24,IF($B11='Reference Cells'!$A$8,$D11*'Fund Stats'!C$25,IF(OR($B11='Reference Cells'!$A$2,$B11='Reference Cells'!$A$9),$D11*G11,"")))))))</f>
        <v>0</v>
      </c>
      <c r="AB11" s="47">
        <f>IF($B11='Reference Cells'!$A$6,$D11*'Fund Stats'!D$21,IF($B11='Reference Cells'!$A$3,$D11*'Fund Stats'!D$20,IF($B11='Reference Cells'!$A$4,$D11*'Fund Stats'!D$22,IF($B11='Reference Cells'!$A$5,$D11*'Fund Stats'!D$23,IF($B11='Reference Cells'!$A$7,$D11*'Fund Stats'!D$24,IF($B11='Reference Cells'!$A$8,$D11*'Fund Stats'!D$25,IF(OR($B11='Reference Cells'!$A$2,$B11='Reference Cells'!$A$9),$D11*H11,"")))))))</f>
        <v>0</v>
      </c>
      <c r="AC11" s="47">
        <f>IF($B11='Reference Cells'!$A$6,$D11*'Fund Stats'!E$21,IF($B11='Reference Cells'!$A$3,$D11*'Fund Stats'!E$20,IF($B11='Reference Cells'!$A$4,$D11*'Fund Stats'!E$22,IF($B11='Reference Cells'!$A$5,$D11*'Fund Stats'!E$23,IF($B11='Reference Cells'!$A$7,$D11*'Fund Stats'!E$24,IF($B11='Reference Cells'!$A$8,$D11*'Fund Stats'!E$25,IF(OR($B11='Reference Cells'!$A$2,$B11='Reference Cells'!$A$9),$D11*I11,"")))))))</f>
        <v>0</v>
      </c>
      <c r="AD11" s="47">
        <f>IF($B11='Reference Cells'!$A$6,$D11*'Fund Stats'!F$21,IF($B11='Reference Cells'!$A$3,$D11*'Fund Stats'!F$20,IF($B11='Reference Cells'!$A$4,$D11*'Fund Stats'!F$22,IF($B11='Reference Cells'!$A$5,$D11*'Fund Stats'!F$23,IF($B11='Reference Cells'!$A$7,$D11*'Fund Stats'!F$24,IF($B11='Reference Cells'!$A$8,$D11*'Fund Stats'!F$25,IF(OR($B11='Reference Cells'!$A$2,$B11='Reference Cells'!$A$9),$D11*J11,"")))))))</f>
        <v>0</v>
      </c>
      <c r="AE11" s="47">
        <f>IF($B11='Reference Cells'!$A$6,$D11*'Fund Stats'!G$21,IF($B11='Reference Cells'!$A$3,$D11*'Fund Stats'!G$20,IF($B11='Reference Cells'!$A$4,$D11*'Fund Stats'!G$22,IF($B11='Reference Cells'!$A$5,$D11*'Fund Stats'!G$23,IF($B11='Reference Cells'!$A$7,$D11*'Fund Stats'!G$24,IF($B11='Reference Cells'!$A$8,$D11*'Fund Stats'!G$25,IF(OR($B11='Reference Cells'!$A$2,$B11='Reference Cells'!$A$9),$D11*K11,"")))))))</f>
        <v>0</v>
      </c>
      <c r="AF11" s="47">
        <f>IF($B11='Reference Cells'!$A$6,$D11*'Fund Stats'!H$21,IF($B11='Reference Cells'!$A$3,$D11*'Fund Stats'!H$20,IF($B11='Reference Cells'!$A$4,$D11*'Fund Stats'!H$22,IF($B11='Reference Cells'!$A$5,$D11*'Fund Stats'!H$23,IF($B11='Reference Cells'!$A$7,$D11*'Fund Stats'!H$24,IF($B11='Reference Cells'!$A$8,$D11*'Fund Stats'!H$25,IF(OR($B11='Reference Cells'!$A$2,$B11='Reference Cells'!$A$9),$D11*L11,"")))))))</f>
        <v>0</v>
      </c>
      <c r="AG11" s="47">
        <f>IF($B11='Reference Cells'!$A$6,$D11*'Fund Stats'!I$21,IF($B11='Reference Cells'!$A$3,$D11*'Fund Stats'!I$20,IF($B11='Reference Cells'!$A$4,$D11*'Fund Stats'!I$22,IF($B11='Reference Cells'!$A$5,$D11*'Fund Stats'!I$23,IF($B11='Reference Cells'!$A$7,$D11*'Fund Stats'!I$24,IF($B11='Reference Cells'!$A$8,$D11*'Fund Stats'!I$25,IF(OR($B11='Reference Cells'!$A$2,$B11='Reference Cells'!$A$9),$D11*M11,"")))))))</f>
        <v>0</v>
      </c>
      <c r="AH11" s="47">
        <f>IF($B11='Reference Cells'!$A$6,$D11*'Fund Stats'!J$21,IF($B11='Reference Cells'!$A$3,$D11*'Fund Stats'!J$20,IF($B11='Reference Cells'!$A$4,$D11*'Fund Stats'!J$22,IF($B11='Reference Cells'!$A$5,$D11*'Fund Stats'!J$23,IF($B11='Reference Cells'!$A$7,$D11*'Fund Stats'!J$24,IF($B11='Reference Cells'!$A$8,$D11*'Fund Stats'!J$25,IF(OR($B11='Reference Cells'!$A$2,$B11='Reference Cells'!$A$9),$D11*N11,"")))))))</f>
        <v>0</v>
      </c>
      <c r="AI11" s="47">
        <f>IF($B11='Reference Cells'!$A$6,$D11*'Fund Stats'!K$21,IF($B11='Reference Cells'!$A$3,$D11*'Fund Stats'!K$20,IF($B11='Reference Cells'!$A$4,$D11*'Fund Stats'!K$22,IF($B11='Reference Cells'!$A$5,$D11*'Fund Stats'!K$23,IF($B11='Reference Cells'!$A$7,$D11*'Fund Stats'!K$24,IF($B11='Reference Cells'!$A$8,$D11*'Fund Stats'!K$25,IF(OR($B11='Reference Cells'!$A$2,$B11='Reference Cells'!$A$9),$D11*O11,"")))))))</f>
        <v>0</v>
      </c>
      <c r="AJ11" s="47">
        <f>IF($B11='Reference Cells'!$A$6,$D11*'Fund Stats'!L$21,IF($B11='Reference Cells'!$A$3,$D11*'Fund Stats'!L$20,IF($B11='Reference Cells'!$A$4,$D11*'Fund Stats'!L$22,IF($B11='Reference Cells'!$A$5,$D11*'Fund Stats'!L$23,IF($B11='Reference Cells'!$A$7,$D11*'Fund Stats'!L$24,IF($B11='Reference Cells'!$A$8,$D11*'Fund Stats'!L$25,IF(OR($B11='Reference Cells'!$A$2,$B11='Reference Cells'!$A$9),$D11*P11,"")))))))</f>
        <v>0</v>
      </c>
      <c r="AK11" s="47">
        <f>IF($B11='Reference Cells'!$A$6,$D11*'Fund Stats'!M$21,IF($B11='Reference Cells'!$A$3,$D11*'Fund Stats'!M$20,IF($B11='Reference Cells'!$A$4,$D11*'Fund Stats'!M$22,IF($B11='Reference Cells'!$A$5,$D11*'Fund Stats'!M$23,IF($B11='Reference Cells'!$A$7,$D11*'Fund Stats'!M$24,IF($B11='Reference Cells'!$A$8,$D11*'Fund Stats'!M$25,IF(OR($B11='Reference Cells'!$A$2,$B11='Reference Cells'!$A$9),$D11*Q11,"")))))))</f>
        <v>0</v>
      </c>
      <c r="AL11" s="47">
        <f>IF($B11='Reference Cells'!$A$6,$D11*'Fund Stats'!N$21,IF($B11='Reference Cells'!$A$3,$D11*'Fund Stats'!N$20,IF($B11='Reference Cells'!$A$4,$D11*'Fund Stats'!N$22,IF($B11='Reference Cells'!$A$5,$D11*'Fund Stats'!N$23,IF($B11='Reference Cells'!$A$7,$D11*'Fund Stats'!N$24,IF($B11='Reference Cells'!$A$8,$D11*'Fund Stats'!N$25,IF(OR($B11='Reference Cells'!$A$2,$B11='Reference Cells'!$A$9),$D11*R11,"")))))))</f>
        <v>0</v>
      </c>
      <c r="AM11" s="47">
        <f>IF($B11='Reference Cells'!$A$6,$D11*'Fund Stats'!O$21,IF($B11='Reference Cells'!$A$3,$D11*'Fund Stats'!O$20,IF($B11='Reference Cells'!$A$4,$D11*'Fund Stats'!O$22,IF($B11='Reference Cells'!$A$5,$D11*'Fund Stats'!O$23,IF($B11='Reference Cells'!$A$7,$D11*'Fund Stats'!O$24,IF($B11='Reference Cells'!$A$8,$D11*'Fund Stats'!O$25,IF(OR($B11='Reference Cells'!$A$2,$B11='Reference Cells'!$A$9),$D11*S11,"")))))))</f>
        <v>0</v>
      </c>
      <c r="AN11" s="47">
        <f>IF($B11='Reference Cells'!$A$6,$D11*'Fund Stats'!P$21,IF($B11='Reference Cells'!$A$3,$D11*'Fund Stats'!P$20,IF($B11='Reference Cells'!$A$4,$D11*'Fund Stats'!P$22,IF($B11='Reference Cells'!$A$5,$D11*'Fund Stats'!P$23,IF($B11='Reference Cells'!$A$7,$D11*'Fund Stats'!P$24,IF($B11='Reference Cells'!$A$8,$D11*'Fund Stats'!P$25,IF(OR($B11='Reference Cells'!$A$2,$B11='Reference Cells'!$A$9),$D11*T11,"")))))))</f>
        <v>0</v>
      </c>
      <c r="AO11" s="47">
        <f>IF($B11='Reference Cells'!$A$6,$D11*'Fund Stats'!Q$21,IF($B11='Reference Cells'!$A$3,$D11*'Fund Stats'!Q$20,IF($B11='Reference Cells'!$A$4,$D11*'Fund Stats'!Q$22,IF($B11='Reference Cells'!$A$5,$D11*'Fund Stats'!Q$23,IF($B11='Reference Cells'!$A$7,$D11*'Fund Stats'!Q$24,IF($B11='Reference Cells'!$A$8,$D11*'Fund Stats'!Q$25,IF(OR($B11='Reference Cells'!$A$2,$B11='Reference Cells'!$A$9),$D11*U11,"")))))))</f>
        <v>0</v>
      </c>
      <c r="AP11" s="47">
        <f>IF($B11='Reference Cells'!$A$6,$D11*'Fund Stats'!R$21,IF($B11='Reference Cells'!$A$3,$D11*'Fund Stats'!R$20,IF($B11='Reference Cells'!$A$4,$D11*'Fund Stats'!R$22,IF($B11='Reference Cells'!$A$5,$D11*'Fund Stats'!R$23,IF($B11='Reference Cells'!$A$7,$D11*'Fund Stats'!R$24,IF($B11='Reference Cells'!$A$8,$D11*'Fund Stats'!R$25,IF(OR($B11='Reference Cells'!$A$2,$B11='Reference Cells'!$A$9),$D11*V11,"")))))))</f>
        <v>0</v>
      </c>
      <c r="AQ11" s="46"/>
      <c r="AR11" s="46" t="s">
        <v>152</v>
      </c>
      <c r="AT11" s="217">
        <f t="shared" ref="AT11:AT19" si="4">IF(Z11="","",Z11*$E$9*$B$4)</f>
        <v>0</v>
      </c>
      <c r="AU11" s="217">
        <f t="shared" si="2"/>
        <v>0</v>
      </c>
      <c r="AV11" s="217">
        <f t="shared" si="2"/>
        <v>0</v>
      </c>
      <c r="AW11" s="217">
        <f t="shared" si="2"/>
        <v>0</v>
      </c>
      <c r="AX11" s="217">
        <f t="shared" si="2"/>
        <v>0</v>
      </c>
      <c r="AY11" s="217">
        <f t="shared" si="2"/>
        <v>0</v>
      </c>
      <c r="AZ11" s="217">
        <f t="shared" si="2"/>
        <v>0</v>
      </c>
      <c r="BA11" s="217">
        <f t="shared" si="2"/>
        <v>0</v>
      </c>
      <c r="BB11" s="217">
        <f t="shared" si="2"/>
        <v>0</v>
      </c>
      <c r="BC11" s="217">
        <f t="shared" si="2"/>
        <v>0</v>
      </c>
      <c r="BD11" s="217">
        <f t="shared" si="2"/>
        <v>0</v>
      </c>
      <c r="BE11" s="217">
        <f t="shared" si="2"/>
        <v>0</v>
      </c>
      <c r="BF11" s="217">
        <f t="shared" si="2"/>
        <v>0</v>
      </c>
      <c r="BG11" s="217">
        <f t="shared" si="2"/>
        <v>0</v>
      </c>
      <c r="BH11" s="217">
        <f t="shared" si="2"/>
        <v>0</v>
      </c>
      <c r="BI11" s="217">
        <f t="shared" si="2"/>
        <v>0</v>
      </c>
      <c r="BJ11" s="217">
        <f t="shared" si="2"/>
        <v>0</v>
      </c>
      <c r="BK11" s="217">
        <f t="shared" ref="BK11:BK75" si="5">SUM(AT11:BJ11)</f>
        <v>0</v>
      </c>
    </row>
    <row r="12" spans="1:63" ht="18" customHeight="1">
      <c r="A12" s="135">
        <v>3</v>
      </c>
      <c r="B12" s="188"/>
      <c r="C12" s="297" t="s">
        <v>173</v>
      </c>
      <c r="D12" s="191"/>
      <c r="E12" s="170" t="str">
        <f t="shared" si="3"/>
        <v/>
      </c>
      <c r="F12" s="274"/>
      <c r="G12" s="95"/>
      <c r="H12" s="95"/>
      <c r="I12" s="95"/>
      <c r="J12" s="95"/>
      <c r="K12" s="95"/>
      <c r="L12" s="95"/>
      <c r="M12" s="95"/>
      <c r="N12" s="95"/>
      <c r="O12" s="95"/>
      <c r="P12" s="95"/>
      <c r="Q12" s="95"/>
      <c r="R12" s="95"/>
      <c r="S12" s="95"/>
      <c r="T12" s="95"/>
      <c r="U12" s="95"/>
      <c r="V12" s="94"/>
      <c r="W12" s="276" t="str">
        <f t="shared" si="1"/>
        <v/>
      </c>
      <c r="X12" s="46"/>
      <c r="Y12" s="32">
        <f t="shared" si="0"/>
        <v>3</v>
      </c>
      <c r="Z12" s="47">
        <f>IF($B12='Reference Cells'!$A$6,$D12*'Fund Stats'!B$21,IF($B12='Reference Cells'!$A$3,$D12*'Fund Stats'!B$20,IF($B12='Reference Cells'!$A$4,$D12*'Fund Stats'!B$22,IF($B12='Reference Cells'!$A$5,$D12*'Fund Stats'!B$23,IF($B12='Reference Cells'!$A$7,$D12*'Fund Stats'!B$24,IF($B12='Reference Cells'!$A$8,$D12*'Fund Stats'!B$25,IF(OR($B12='Reference Cells'!$A$2,$B12='Reference Cells'!$A$9),$D12*F12,"")))))))</f>
        <v>0</v>
      </c>
      <c r="AA12" s="47">
        <f>IF($B12='Reference Cells'!$A$6,$D12*'Fund Stats'!C$21,IF($B12='Reference Cells'!$A$3,$D12*'Fund Stats'!C$20,IF($B12='Reference Cells'!$A$4,$D12*'Fund Stats'!C$22,IF($B12='Reference Cells'!$A$5,$D12*'Fund Stats'!C$23,IF($B12='Reference Cells'!$A$7,$D12*'Fund Stats'!C$24,IF($B12='Reference Cells'!$A$8,$D12*'Fund Stats'!C$25,IF(OR($B12='Reference Cells'!$A$2,$B12='Reference Cells'!$A$9),$D12*G12,"")))))))</f>
        <v>0</v>
      </c>
      <c r="AB12" s="47">
        <f>IF($B12='Reference Cells'!$A$6,$D12*'Fund Stats'!D$21,IF($B12='Reference Cells'!$A$3,$D12*'Fund Stats'!D$20,IF($B12='Reference Cells'!$A$4,$D12*'Fund Stats'!D$22,IF($B12='Reference Cells'!$A$5,$D12*'Fund Stats'!D$23,IF($B12='Reference Cells'!$A$7,$D12*'Fund Stats'!D$24,IF($B12='Reference Cells'!$A$8,$D12*'Fund Stats'!D$25,IF(OR($B12='Reference Cells'!$A$2,$B12='Reference Cells'!$A$9),$D12*H12,"")))))))</f>
        <v>0</v>
      </c>
      <c r="AC12" s="47">
        <f>IF($B12='Reference Cells'!$A$6,$D12*'Fund Stats'!E$21,IF($B12='Reference Cells'!$A$3,$D12*'Fund Stats'!E$20,IF($B12='Reference Cells'!$A$4,$D12*'Fund Stats'!E$22,IF($B12='Reference Cells'!$A$5,$D12*'Fund Stats'!E$23,IF($B12='Reference Cells'!$A$7,$D12*'Fund Stats'!E$24,IF($B12='Reference Cells'!$A$8,$D12*'Fund Stats'!E$25,IF(OR($B12='Reference Cells'!$A$2,$B12='Reference Cells'!$A$9),$D12*I12,"")))))))</f>
        <v>0</v>
      </c>
      <c r="AD12" s="47">
        <f>IF($B12='Reference Cells'!$A$6,$D12*'Fund Stats'!F$21,IF($B12='Reference Cells'!$A$3,$D12*'Fund Stats'!F$20,IF($B12='Reference Cells'!$A$4,$D12*'Fund Stats'!F$22,IF($B12='Reference Cells'!$A$5,$D12*'Fund Stats'!F$23,IF($B12='Reference Cells'!$A$7,$D12*'Fund Stats'!F$24,IF($B12='Reference Cells'!$A$8,$D12*'Fund Stats'!F$25,IF(OR($B12='Reference Cells'!$A$2,$B12='Reference Cells'!$A$9),$D12*J12,"")))))))</f>
        <v>0</v>
      </c>
      <c r="AE12" s="47">
        <f>IF($B12='Reference Cells'!$A$6,$D12*'Fund Stats'!G$21,IF($B12='Reference Cells'!$A$3,$D12*'Fund Stats'!G$20,IF($B12='Reference Cells'!$A$4,$D12*'Fund Stats'!G$22,IF($B12='Reference Cells'!$A$5,$D12*'Fund Stats'!G$23,IF($B12='Reference Cells'!$A$7,$D12*'Fund Stats'!G$24,IF($B12='Reference Cells'!$A$8,$D12*'Fund Stats'!G$25,IF(OR($B12='Reference Cells'!$A$2,$B12='Reference Cells'!$A$9),$D12*K12,"")))))))</f>
        <v>0</v>
      </c>
      <c r="AF12" s="47">
        <f>IF($B12='Reference Cells'!$A$6,$D12*'Fund Stats'!H$21,IF($B12='Reference Cells'!$A$3,$D12*'Fund Stats'!H$20,IF($B12='Reference Cells'!$A$4,$D12*'Fund Stats'!H$22,IF($B12='Reference Cells'!$A$5,$D12*'Fund Stats'!H$23,IF($B12='Reference Cells'!$A$7,$D12*'Fund Stats'!H$24,IF($B12='Reference Cells'!$A$8,$D12*'Fund Stats'!H$25,IF(OR($B12='Reference Cells'!$A$2,$B12='Reference Cells'!$A$9),$D12*L12,"")))))))</f>
        <v>0</v>
      </c>
      <c r="AG12" s="47">
        <f>IF($B12='Reference Cells'!$A$6,$D12*'Fund Stats'!I$21,IF($B12='Reference Cells'!$A$3,$D12*'Fund Stats'!I$20,IF($B12='Reference Cells'!$A$4,$D12*'Fund Stats'!I$22,IF($B12='Reference Cells'!$A$5,$D12*'Fund Stats'!I$23,IF($B12='Reference Cells'!$A$7,$D12*'Fund Stats'!I$24,IF($B12='Reference Cells'!$A$8,$D12*'Fund Stats'!I$25,IF(OR($B12='Reference Cells'!$A$2,$B12='Reference Cells'!$A$9),$D12*M12,"")))))))</f>
        <v>0</v>
      </c>
      <c r="AH12" s="47">
        <f>IF($B12='Reference Cells'!$A$6,$D12*'Fund Stats'!J$21,IF($B12='Reference Cells'!$A$3,$D12*'Fund Stats'!J$20,IF($B12='Reference Cells'!$A$4,$D12*'Fund Stats'!J$22,IF($B12='Reference Cells'!$A$5,$D12*'Fund Stats'!J$23,IF($B12='Reference Cells'!$A$7,$D12*'Fund Stats'!J$24,IF($B12='Reference Cells'!$A$8,$D12*'Fund Stats'!J$25,IF(OR($B12='Reference Cells'!$A$2,$B12='Reference Cells'!$A$9),$D12*N12,"")))))))</f>
        <v>0</v>
      </c>
      <c r="AI12" s="47">
        <f>IF($B12='Reference Cells'!$A$6,$D12*'Fund Stats'!K$21,IF($B12='Reference Cells'!$A$3,$D12*'Fund Stats'!K$20,IF($B12='Reference Cells'!$A$4,$D12*'Fund Stats'!K$22,IF($B12='Reference Cells'!$A$5,$D12*'Fund Stats'!K$23,IF($B12='Reference Cells'!$A$7,$D12*'Fund Stats'!K$24,IF($B12='Reference Cells'!$A$8,$D12*'Fund Stats'!K$25,IF(OR($B12='Reference Cells'!$A$2,$B12='Reference Cells'!$A$9),$D12*O12,"")))))))</f>
        <v>0</v>
      </c>
      <c r="AJ12" s="47">
        <f>IF($B12='Reference Cells'!$A$6,$D12*'Fund Stats'!L$21,IF($B12='Reference Cells'!$A$3,$D12*'Fund Stats'!L$20,IF($B12='Reference Cells'!$A$4,$D12*'Fund Stats'!L$22,IF($B12='Reference Cells'!$A$5,$D12*'Fund Stats'!L$23,IF($B12='Reference Cells'!$A$7,$D12*'Fund Stats'!L$24,IF($B12='Reference Cells'!$A$8,$D12*'Fund Stats'!L$25,IF(OR($B12='Reference Cells'!$A$2,$B12='Reference Cells'!$A$9),$D12*P12,"")))))))</f>
        <v>0</v>
      </c>
      <c r="AK12" s="47">
        <f>IF($B12='Reference Cells'!$A$6,$D12*'Fund Stats'!M$21,IF($B12='Reference Cells'!$A$3,$D12*'Fund Stats'!M$20,IF($B12='Reference Cells'!$A$4,$D12*'Fund Stats'!M$22,IF($B12='Reference Cells'!$A$5,$D12*'Fund Stats'!M$23,IF($B12='Reference Cells'!$A$7,$D12*'Fund Stats'!M$24,IF($B12='Reference Cells'!$A$8,$D12*'Fund Stats'!M$25,IF(OR($B12='Reference Cells'!$A$2,$B12='Reference Cells'!$A$9),$D12*Q12,"")))))))</f>
        <v>0</v>
      </c>
      <c r="AL12" s="47">
        <f>IF($B12='Reference Cells'!$A$6,$D12*'Fund Stats'!N$21,IF($B12='Reference Cells'!$A$3,$D12*'Fund Stats'!N$20,IF($B12='Reference Cells'!$A$4,$D12*'Fund Stats'!N$22,IF($B12='Reference Cells'!$A$5,$D12*'Fund Stats'!N$23,IF($B12='Reference Cells'!$A$7,$D12*'Fund Stats'!N$24,IF($B12='Reference Cells'!$A$8,$D12*'Fund Stats'!N$25,IF(OR($B12='Reference Cells'!$A$2,$B12='Reference Cells'!$A$9),$D12*R12,"")))))))</f>
        <v>0</v>
      </c>
      <c r="AM12" s="47">
        <f>IF($B12='Reference Cells'!$A$6,$D12*'Fund Stats'!O$21,IF($B12='Reference Cells'!$A$3,$D12*'Fund Stats'!O$20,IF($B12='Reference Cells'!$A$4,$D12*'Fund Stats'!O$22,IF($B12='Reference Cells'!$A$5,$D12*'Fund Stats'!O$23,IF($B12='Reference Cells'!$A$7,$D12*'Fund Stats'!O$24,IF($B12='Reference Cells'!$A$8,$D12*'Fund Stats'!O$25,IF(OR($B12='Reference Cells'!$A$2,$B12='Reference Cells'!$A$9),$D12*S12,"")))))))</f>
        <v>0</v>
      </c>
      <c r="AN12" s="47">
        <f>IF($B12='Reference Cells'!$A$6,$D12*'Fund Stats'!P$21,IF($B12='Reference Cells'!$A$3,$D12*'Fund Stats'!P$20,IF($B12='Reference Cells'!$A$4,$D12*'Fund Stats'!P$22,IF($B12='Reference Cells'!$A$5,$D12*'Fund Stats'!P$23,IF($B12='Reference Cells'!$A$7,$D12*'Fund Stats'!P$24,IF($B12='Reference Cells'!$A$8,$D12*'Fund Stats'!P$25,IF(OR($B12='Reference Cells'!$A$2,$B12='Reference Cells'!$A$9),$D12*T12,"")))))))</f>
        <v>0</v>
      </c>
      <c r="AO12" s="47">
        <f>IF($B12='Reference Cells'!$A$6,$D12*'Fund Stats'!Q$21,IF($B12='Reference Cells'!$A$3,$D12*'Fund Stats'!Q$20,IF($B12='Reference Cells'!$A$4,$D12*'Fund Stats'!Q$22,IF($B12='Reference Cells'!$A$5,$D12*'Fund Stats'!Q$23,IF($B12='Reference Cells'!$A$7,$D12*'Fund Stats'!Q$24,IF($B12='Reference Cells'!$A$8,$D12*'Fund Stats'!Q$25,IF(OR($B12='Reference Cells'!$A$2,$B12='Reference Cells'!$A$9),$D12*U12,"")))))))</f>
        <v>0</v>
      </c>
      <c r="AP12" s="47">
        <f>IF($B12='Reference Cells'!$A$6,$D12*'Fund Stats'!R$21,IF($B12='Reference Cells'!$A$3,$D12*'Fund Stats'!R$20,IF($B12='Reference Cells'!$A$4,$D12*'Fund Stats'!R$22,IF($B12='Reference Cells'!$A$5,$D12*'Fund Stats'!R$23,IF($B12='Reference Cells'!$A$7,$D12*'Fund Stats'!R$24,IF($B12='Reference Cells'!$A$8,$D12*'Fund Stats'!R$25,IF(OR($B12='Reference Cells'!$A$2,$B12='Reference Cells'!$A$9),$D12*V12,"")))))))</f>
        <v>0</v>
      </c>
      <c r="AQ12" s="46"/>
      <c r="AR12" s="46" t="s">
        <v>152</v>
      </c>
      <c r="AT12" s="217">
        <f t="shared" si="4"/>
        <v>0</v>
      </c>
      <c r="AU12" s="217">
        <f t="shared" si="2"/>
        <v>0</v>
      </c>
      <c r="AV12" s="217">
        <f t="shared" si="2"/>
        <v>0</v>
      </c>
      <c r="AW12" s="217">
        <f t="shared" si="2"/>
        <v>0</v>
      </c>
      <c r="AX12" s="217">
        <f t="shared" si="2"/>
        <v>0</v>
      </c>
      <c r="AY12" s="217">
        <f t="shared" si="2"/>
        <v>0</v>
      </c>
      <c r="AZ12" s="217">
        <f t="shared" si="2"/>
        <v>0</v>
      </c>
      <c r="BA12" s="217">
        <f t="shared" si="2"/>
        <v>0</v>
      </c>
      <c r="BB12" s="217">
        <f t="shared" si="2"/>
        <v>0</v>
      </c>
      <c r="BC12" s="217">
        <f t="shared" si="2"/>
        <v>0</v>
      </c>
      <c r="BD12" s="217">
        <f t="shared" si="2"/>
        <v>0</v>
      </c>
      <c r="BE12" s="217">
        <f t="shared" si="2"/>
        <v>0</v>
      </c>
      <c r="BF12" s="217">
        <f t="shared" si="2"/>
        <v>0</v>
      </c>
      <c r="BG12" s="217">
        <f t="shared" si="2"/>
        <v>0</v>
      </c>
      <c r="BH12" s="217">
        <f t="shared" si="2"/>
        <v>0</v>
      </c>
      <c r="BI12" s="217">
        <f t="shared" si="2"/>
        <v>0</v>
      </c>
      <c r="BJ12" s="217">
        <f t="shared" si="2"/>
        <v>0</v>
      </c>
      <c r="BK12" s="217">
        <f t="shared" si="5"/>
        <v>0</v>
      </c>
    </row>
    <row r="13" spans="1:63" ht="18" customHeight="1">
      <c r="A13" s="135">
        <v>4</v>
      </c>
      <c r="B13" s="188"/>
      <c r="C13" s="189" t="s">
        <v>174</v>
      </c>
      <c r="D13" s="191"/>
      <c r="E13" s="170" t="str">
        <f t="shared" si="3"/>
        <v/>
      </c>
      <c r="F13" s="274"/>
      <c r="G13" s="95"/>
      <c r="H13" s="95"/>
      <c r="I13" s="95"/>
      <c r="J13" s="95"/>
      <c r="K13" s="95"/>
      <c r="L13" s="95"/>
      <c r="M13" s="95"/>
      <c r="N13" s="95"/>
      <c r="O13" s="95"/>
      <c r="P13" s="95"/>
      <c r="Q13" s="95"/>
      <c r="R13" s="95"/>
      <c r="S13" s="95"/>
      <c r="T13" s="95"/>
      <c r="U13" s="95"/>
      <c r="V13" s="94"/>
      <c r="W13" s="276" t="str">
        <f t="shared" si="1"/>
        <v/>
      </c>
      <c r="Y13" s="32">
        <f t="shared" si="0"/>
        <v>4</v>
      </c>
      <c r="Z13" s="47">
        <f>IF($B13='Reference Cells'!$A$6,$D13*'Fund Stats'!B$21,IF($B13='Reference Cells'!$A$3,$D13*'Fund Stats'!B$20,IF($B13='Reference Cells'!$A$4,$D13*'Fund Stats'!B$22,IF($B13='Reference Cells'!$A$5,$D13*'Fund Stats'!B$23,IF($B13='Reference Cells'!$A$7,$D13*'Fund Stats'!B$24,IF($B13='Reference Cells'!$A$8,$D13*'Fund Stats'!B$25,IF(OR($B13='Reference Cells'!$A$2,$B13='Reference Cells'!$A$9),$D13*F13,"")))))))</f>
        <v>0</v>
      </c>
      <c r="AA13" s="47">
        <f>IF($B13='Reference Cells'!$A$6,$D13*'Fund Stats'!C$21,IF($B13='Reference Cells'!$A$3,$D13*'Fund Stats'!C$20,IF($B13='Reference Cells'!$A$4,$D13*'Fund Stats'!C$22,IF($B13='Reference Cells'!$A$5,$D13*'Fund Stats'!C$23,IF($B13='Reference Cells'!$A$7,$D13*'Fund Stats'!C$24,IF($B13='Reference Cells'!$A$8,$D13*'Fund Stats'!C$25,IF(OR($B13='Reference Cells'!$A$2,$B13='Reference Cells'!$A$9),$D13*G13,"")))))))</f>
        <v>0</v>
      </c>
      <c r="AB13" s="47">
        <f>IF($B13='Reference Cells'!$A$6,$D13*'Fund Stats'!D$21,IF($B13='Reference Cells'!$A$3,$D13*'Fund Stats'!D$20,IF($B13='Reference Cells'!$A$4,$D13*'Fund Stats'!D$22,IF($B13='Reference Cells'!$A$5,$D13*'Fund Stats'!D$23,IF($B13='Reference Cells'!$A$7,$D13*'Fund Stats'!D$24,IF($B13='Reference Cells'!$A$8,$D13*'Fund Stats'!D$25,IF(OR($B13='Reference Cells'!$A$2,$B13='Reference Cells'!$A$9),$D13*H13,"")))))))</f>
        <v>0</v>
      </c>
      <c r="AC13" s="47">
        <f>IF($B13='Reference Cells'!$A$6,$D13*'Fund Stats'!E$21,IF($B13='Reference Cells'!$A$3,$D13*'Fund Stats'!E$20,IF($B13='Reference Cells'!$A$4,$D13*'Fund Stats'!E$22,IF($B13='Reference Cells'!$A$5,$D13*'Fund Stats'!E$23,IF($B13='Reference Cells'!$A$7,$D13*'Fund Stats'!E$24,IF($B13='Reference Cells'!$A$8,$D13*'Fund Stats'!E$25,IF(OR($B13='Reference Cells'!$A$2,$B13='Reference Cells'!$A$9),$D13*I13,"")))))))</f>
        <v>0</v>
      </c>
      <c r="AD13" s="47">
        <f>IF($B13='Reference Cells'!$A$6,$D13*'Fund Stats'!F$21,IF($B13='Reference Cells'!$A$3,$D13*'Fund Stats'!F$20,IF($B13='Reference Cells'!$A$4,$D13*'Fund Stats'!F$22,IF($B13='Reference Cells'!$A$5,$D13*'Fund Stats'!F$23,IF($B13='Reference Cells'!$A$7,$D13*'Fund Stats'!F$24,IF($B13='Reference Cells'!$A$8,$D13*'Fund Stats'!F$25,IF(OR($B13='Reference Cells'!$A$2,$B13='Reference Cells'!$A$9),$D13*J13,"")))))))</f>
        <v>0</v>
      </c>
      <c r="AE13" s="47">
        <f>IF($B13='Reference Cells'!$A$6,$D13*'Fund Stats'!G$21,IF($B13='Reference Cells'!$A$3,$D13*'Fund Stats'!G$20,IF($B13='Reference Cells'!$A$4,$D13*'Fund Stats'!G$22,IF($B13='Reference Cells'!$A$5,$D13*'Fund Stats'!G$23,IF($B13='Reference Cells'!$A$7,$D13*'Fund Stats'!G$24,IF($B13='Reference Cells'!$A$8,$D13*'Fund Stats'!G$25,IF(OR($B13='Reference Cells'!$A$2,$B13='Reference Cells'!$A$9),$D13*K13,"")))))))</f>
        <v>0</v>
      </c>
      <c r="AF13" s="47">
        <f>IF($B13='Reference Cells'!$A$6,$D13*'Fund Stats'!H$21,IF($B13='Reference Cells'!$A$3,$D13*'Fund Stats'!H$20,IF($B13='Reference Cells'!$A$4,$D13*'Fund Stats'!H$22,IF($B13='Reference Cells'!$A$5,$D13*'Fund Stats'!H$23,IF($B13='Reference Cells'!$A$7,$D13*'Fund Stats'!H$24,IF($B13='Reference Cells'!$A$8,$D13*'Fund Stats'!H$25,IF(OR($B13='Reference Cells'!$A$2,$B13='Reference Cells'!$A$9),$D13*L13,"")))))))</f>
        <v>0</v>
      </c>
      <c r="AG13" s="47">
        <f>IF($B13='Reference Cells'!$A$6,$D13*'Fund Stats'!I$21,IF($B13='Reference Cells'!$A$3,$D13*'Fund Stats'!I$20,IF($B13='Reference Cells'!$A$4,$D13*'Fund Stats'!I$22,IF($B13='Reference Cells'!$A$5,$D13*'Fund Stats'!I$23,IF($B13='Reference Cells'!$A$7,$D13*'Fund Stats'!I$24,IF($B13='Reference Cells'!$A$8,$D13*'Fund Stats'!I$25,IF(OR($B13='Reference Cells'!$A$2,$B13='Reference Cells'!$A$9),$D13*M13,"")))))))</f>
        <v>0</v>
      </c>
      <c r="AH13" s="47">
        <f>IF($B13='Reference Cells'!$A$6,$D13*'Fund Stats'!J$21,IF($B13='Reference Cells'!$A$3,$D13*'Fund Stats'!J$20,IF($B13='Reference Cells'!$A$4,$D13*'Fund Stats'!J$22,IF($B13='Reference Cells'!$A$5,$D13*'Fund Stats'!J$23,IF($B13='Reference Cells'!$A$7,$D13*'Fund Stats'!J$24,IF($B13='Reference Cells'!$A$8,$D13*'Fund Stats'!J$25,IF(OR($B13='Reference Cells'!$A$2,$B13='Reference Cells'!$A$9),$D13*N13,"")))))))</f>
        <v>0</v>
      </c>
      <c r="AI13" s="47">
        <f>IF($B13='Reference Cells'!$A$6,$D13*'Fund Stats'!K$21,IF($B13='Reference Cells'!$A$3,$D13*'Fund Stats'!K$20,IF($B13='Reference Cells'!$A$4,$D13*'Fund Stats'!K$22,IF($B13='Reference Cells'!$A$5,$D13*'Fund Stats'!K$23,IF($B13='Reference Cells'!$A$7,$D13*'Fund Stats'!K$24,IF($B13='Reference Cells'!$A$8,$D13*'Fund Stats'!K$25,IF(OR($B13='Reference Cells'!$A$2,$B13='Reference Cells'!$A$9),$D13*O13,"")))))))</f>
        <v>0</v>
      </c>
      <c r="AJ13" s="47">
        <f>IF($B13='Reference Cells'!$A$6,$D13*'Fund Stats'!L$21,IF($B13='Reference Cells'!$A$3,$D13*'Fund Stats'!L$20,IF($B13='Reference Cells'!$A$4,$D13*'Fund Stats'!L$22,IF($B13='Reference Cells'!$A$5,$D13*'Fund Stats'!L$23,IF($B13='Reference Cells'!$A$7,$D13*'Fund Stats'!L$24,IF($B13='Reference Cells'!$A$8,$D13*'Fund Stats'!L$25,IF(OR($B13='Reference Cells'!$A$2,$B13='Reference Cells'!$A$9),$D13*P13,"")))))))</f>
        <v>0</v>
      </c>
      <c r="AK13" s="47">
        <f>IF($B13='Reference Cells'!$A$6,$D13*'Fund Stats'!M$21,IF($B13='Reference Cells'!$A$3,$D13*'Fund Stats'!M$20,IF($B13='Reference Cells'!$A$4,$D13*'Fund Stats'!M$22,IF($B13='Reference Cells'!$A$5,$D13*'Fund Stats'!M$23,IF($B13='Reference Cells'!$A$7,$D13*'Fund Stats'!M$24,IF($B13='Reference Cells'!$A$8,$D13*'Fund Stats'!M$25,IF(OR($B13='Reference Cells'!$A$2,$B13='Reference Cells'!$A$9),$D13*Q13,"")))))))</f>
        <v>0</v>
      </c>
      <c r="AL13" s="47">
        <f>IF($B13='Reference Cells'!$A$6,$D13*'Fund Stats'!N$21,IF($B13='Reference Cells'!$A$3,$D13*'Fund Stats'!N$20,IF($B13='Reference Cells'!$A$4,$D13*'Fund Stats'!N$22,IF($B13='Reference Cells'!$A$5,$D13*'Fund Stats'!N$23,IF($B13='Reference Cells'!$A$7,$D13*'Fund Stats'!N$24,IF($B13='Reference Cells'!$A$8,$D13*'Fund Stats'!N$25,IF(OR($B13='Reference Cells'!$A$2,$B13='Reference Cells'!$A$9),$D13*R13,"")))))))</f>
        <v>0</v>
      </c>
      <c r="AM13" s="47">
        <f>IF($B13='Reference Cells'!$A$6,$D13*'Fund Stats'!O$21,IF($B13='Reference Cells'!$A$3,$D13*'Fund Stats'!O$20,IF($B13='Reference Cells'!$A$4,$D13*'Fund Stats'!O$22,IF($B13='Reference Cells'!$A$5,$D13*'Fund Stats'!O$23,IF($B13='Reference Cells'!$A$7,$D13*'Fund Stats'!O$24,IF($B13='Reference Cells'!$A$8,$D13*'Fund Stats'!O$25,IF(OR($B13='Reference Cells'!$A$2,$B13='Reference Cells'!$A$9),$D13*S13,"")))))))</f>
        <v>0</v>
      </c>
      <c r="AN13" s="47">
        <f>IF($B13='Reference Cells'!$A$6,$D13*'Fund Stats'!P$21,IF($B13='Reference Cells'!$A$3,$D13*'Fund Stats'!P$20,IF($B13='Reference Cells'!$A$4,$D13*'Fund Stats'!P$22,IF($B13='Reference Cells'!$A$5,$D13*'Fund Stats'!P$23,IF($B13='Reference Cells'!$A$7,$D13*'Fund Stats'!P$24,IF($B13='Reference Cells'!$A$8,$D13*'Fund Stats'!P$25,IF(OR($B13='Reference Cells'!$A$2,$B13='Reference Cells'!$A$9),$D13*T13,"")))))))</f>
        <v>0</v>
      </c>
      <c r="AO13" s="47">
        <f>IF($B13='Reference Cells'!$A$6,$D13*'Fund Stats'!Q$21,IF($B13='Reference Cells'!$A$3,$D13*'Fund Stats'!Q$20,IF($B13='Reference Cells'!$A$4,$D13*'Fund Stats'!Q$22,IF($B13='Reference Cells'!$A$5,$D13*'Fund Stats'!Q$23,IF($B13='Reference Cells'!$A$7,$D13*'Fund Stats'!Q$24,IF($B13='Reference Cells'!$A$8,$D13*'Fund Stats'!Q$25,IF(OR($B13='Reference Cells'!$A$2,$B13='Reference Cells'!$A$9),$D13*U13,"")))))))</f>
        <v>0</v>
      </c>
      <c r="AP13" s="47">
        <f>IF($B13='Reference Cells'!$A$6,$D13*'Fund Stats'!R$21,IF($B13='Reference Cells'!$A$3,$D13*'Fund Stats'!R$20,IF($B13='Reference Cells'!$A$4,$D13*'Fund Stats'!R$22,IF($B13='Reference Cells'!$A$5,$D13*'Fund Stats'!R$23,IF($B13='Reference Cells'!$A$7,$D13*'Fund Stats'!R$24,IF($B13='Reference Cells'!$A$8,$D13*'Fund Stats'!R$25,IF(OR($B13='Reference Cells'!$A$2,$B13='Reference Cells'!$A$9),$D13*V13,"")))))))</f>
        <v>0</v>
      </c>
      <c r="AQ13" s="46"/>
      <c r="AR13" s="46" t="s">
        <v>152</v>
      </c>
      <c r="AT13" s="217">
        <f t="shared" si="4"/>
        <v>0</v>
      </c>
      <c r="AU13" s="217">
        <f t="shared" si="2"/>
        <v>0</v>
      </c>
      <c r="AV13" s="217">
        <f t="shared" si="2"/>
        <v>0</v>
      </c>
      <c r="AW13" s="217">
        <f t="shared" si="2"/>
        <v>0</v>
      </c>
      <c r="AX13" s="217">
        <f t="shared" si="2"/>
        <v>0</v>
      </c>
      <c r="AY13" s="217">
        <f t="shared" si="2"/>
        <v>0</v>
      </c>
      <c r="AZ13" s="217">
        <f t="shared" si="2"/>
        <v>0</v>
      </c>
      <c r="BA13" s="217">
        <f t="shared" si="2"/>
        <v>0</v>
      </c>
      <c r="BB13" s="217">
        <f t="shared" si="2"/>
        <v>0</v>
      </c>
      <c r="BC13" s="217">
        <f t="shared" si="2"/>
        <v>0</v>
      </c>
      <c r="BD13" s="217">
        <f t="shared" si="2"/>
        <v>0</v>
      </c>
      <c r="BE13" s="217">
        <f t="shared" si="2"/>
        <v>0</v>
      </c>
      <c r="BF13" s="217">
        <f t="shared" si="2"/>
        <v>0</v>
      </c>
      <c r="BG13" s="217">
        <f t="shared" si="2"/>
        <v>0</v>
      </c>
      <c r="BH13" s="217">
        <f t="shared" si="2"/>
        <v>0</v>
      </c>
      <c r="BI13" s="217">
        <f t="shared" si="2"/>
        <v>0</v>
      </c>
      <c r="BJ13" s="217">
        <f t="shared" si="2"/>
        <v>0</v>
      </c>
      <c r="BK13" s="217">
        <f t="shared" si="5"/>
        <v>0</v>
      </c>
    </row>
    <row r="14" spans="1:63" ht="18" customHeight="1">
      <c r="A14" s="135">
        <v>5</v>
      </c>
      <c r="B14" s="188"/>
      <c r="C14" s="193"/>
      <c r="D14" s="191"/>
      <c r="E14" s="170" t="str">
        <f t="shared" si="3"/>
        <v/>
      </c>
      <c r="F14" s="274"/>
      <c r="G14" s="95"/>
      <c r="H14" s="95"/>
      <c r="I14" s="95"/>
      <c r="J14" s="95"/>
      <c r="K14" s="95"/>
      <c r="L14" s="95"/>
      <c r="M14" s="95"/>
      <c r="N14" s="95"/>
      <c r="O14" s="95"/>
      <c r="P14" s="95"/>
      <c r="Q14" s="95"/>
      <c r="R14" s="95"/>
      <c r="S14" s="95"/>
      <c r="T14" s="95"/>
      <c r="U14" s="95"/>
      <c r="V14" s="94"/>
      <c r="W14" s="276" t="str">
        <f t="shared" si="1"/>
        <v/>
      </c>
      <c r="Y14" s="32">
        <f t="shared" si="0"/>
        <v>5</v>
      </c>
      <c r="Z14" s="47">
        <f>IF($B14='Reference Cells'!$A$6,$D14*'Fund Stats'!B$21,IF($B14='Reference Cells'!$A$3,$D14*'Fund Stats'!B$20,IF($B14='Reference Cells'!$A$4,$D14*'Fund Stats'!B$22,IF($B14='Reference Cells'!$A$5,$D14*'Fund Stats'!B$23,IF($B14='Reference Cells'!$A$7,$D14*'Fund Stats'!B$24,IF($B14='Reference Cells'!$A$8,$D14*'Fund Stats'!B$25,IF(OR($B14='Reference Cells'!$A$2,$B14='Reference Cells'!$A$9),$D14*F14,"")))))))</f>
        <v>0</v>
      </c>
      <c r="AA14" s="47">
        <f>IF($B14='Reference Cells'!$A$6,$D14*'Fund Stats'!C$21,IF($B14='Reference Cells'!$A$3,$D14*'Fund Stats'!C$20,IF($B14='Reference Cells'!$A$4,$D14*'Fund Stats'!C$22,IF($B14='Reference Cells'!$A$5,$D14*'Fund Stats'!C$23,IF($B14='Reference Cells'!$A$7,$D14*'Fund Stats'!C$24,IF($B14='Reference Cells'!$A$8,$D14*'Fund Stats'!C$25,IF(OR($B14='Reference Cells'!$A$2,$B14='Reference Cells'!$A$9),$D14*G14,"")))))))</f>
        <v>0</v>
      </c>
      <c r="AB14" s="47">
        <f>IF($B14='Reference Cells'!$A$6,$D14*'Fund Stats'!D$21,IF($B14='Reference Cells'!$A$3,$D14*'Fund Stats'!D$20,IF($B14='Reference Cells'!$A$4,$D14*'Fund Stats'!D$22,IF($B14='Reference Cells'!$A$5,$D14*'Fund Stats'!D$23,IF($B14='Reference Cells'!$A$7,$D14*'Fund Stats'!D$24,IF($B14='Reference Cells'!$A$8,$D14*'Fund Stats'!D$25,IF(OR($B14='Reference Cells'!$A$2,$B14='Reference Cells'!$A$9),$D14*H14,"")))))))</f>
        <v>0</v>
      </c>
      <c r="AC14" s="47">
        <f>IF($B14='Reference Cells'!$A$6,$D14*'Fund Stats'!E$21,IF($B14='Reference Cells'!$A$3,$D14*'Fund Stats'!E$20,IF($B14='Reference Cells'!$A$4,$D14*'Fund Stats'!E$22,IF($B14='Reference Cells'!$A$5,$D14*'Fund Stats'!E$23,IF($B14='Reference Cells'!$A$7,$D14*'Fund Stats'!E$24,IF($B14='Reference Cells'!$A$8,$D14*'Fund Stats'!E$25,IF(OR($B14='Reference Cells'!$A$2,$B14='Reference Cells'!$A$9),$D14*I14,"")))))))</f>
        <v>0</v>
      </c>
      <c r="AD14" s="47">
        <f>IF($B14='Reference Cells'!$A$6,$D14*'Fund Stats'!F$21,IF($B14='Reference Cells'!$A$3,$D14*'Fund Stats'!F$20,IF($B14='Reference Cells'!$A$4,$D14*'Fund Stats'!F$22,IF($B14='Reference Cells'!$A$5,$D14*'Fund Stats'!F$23,IF($B14='Reference Cells'!$A$7,$D14*'Fund Stats'!F$24,IF($B14='Reference Cells'!$A$8,$D14*'Fund Stats'!F$25,IF(OR($B14='Reference Cells'!$A$2,$B14='Reference Cells'!$A$9),$D14*J14,"")))))))</f>
        <v>0</v>
      </c>
      <c r="AE14" s="47">
        <f>IF($B14='Reference Cells'!$A$6,$D14*'Fund Stats'!G$21,IF($B14='Reference Cells'!$A$3,$D14*'Fund Stats'!G$20,IF($B14='Reference Cells'!$A$4,$D14*'Fund Stats'!G$22,IF($B14='Reference Cells'!$A$5,$D14*'Fund Stats'!G$23,IF($B14='Reference Cells'!$A$7,$D14*'Fund Stats'!G$24,IF($B14='Reference Cells'!$A$8,$D14*'Fund Stats'!G$25,IF(OR($B14='Reference Cells'!$A$2,$B14='Reference Cells'!$A$9),$D14*K14,"")))))))</f>
        <v>0</v>
      </c>
      <c r="AF14" s="47">
        <f>IF($B14='Reference Cells'!$A$6,$D14*'Fund Stats'!H$21,IF($B14='Reference Cells'!$A$3,$D14*'Fund Stats'!H$20,IF($B14='Reference Cells'!$A$4,$D14*'Fund Stats'!H$22,IF($B14='Reference Cells'!$A$5,$D14*'Fund Stats'!H$23,IF($B14='Reference Cells'!$A$7,$D14*'Fund Stats'!H$24,IF($B14='Reference Cells'!$A$8,$D14*'Fund Stats'!H$25,IF(OR($B14='Reference Cells'!$A$2,$B14='Reference Cells'!$A$9),$D14*L14,"")))))))</f>
        <v>0</v>
      </c>
      <c r="AG14" s="47">
        <f>IF($B14='Reference Cells'!$A$6,$D14*'Fund Stats'!I$21,IF($B14='Reference Cells'!$A$3,$D14*'Fund Stats'!I$20,IF($B14='Reference Cells'!$A$4,$D14*'Fund Stats'!I$22,IF($B14='Reference Cells'!$A$5,$D14*'Fund Stats'!I$23,IF($B14='Reference Cells'!$A$7,$D14*'Fund Stats'!I$24,IF($B14='Reference Cells'!$A$8,$D14*'Fund Stats'!I$25,IF(OR($B14='Reference Cells'!$A$2,$B14='Reference Cells'!$A$9),$D14*M14,"")))))))</f>
        <v>0</v>
      </c>
      <c r="AH14" s="47">
        <f>IF($B14='Reference Cells'!$A$6,$D14*'Fund Stats'!J$21,IF($B14='Reference Cells'!$A$3,$D14*'Fund Stats'!J$20,IF($B14='Reference Cells'!$A$4,$D14*'Fund Stats'!J$22,IF($B14='Reference Cells'!$A$5,$D14*'Fund Stats'!J$23,IF($B14='Reference Cells'!$A$7,$D14*'Fund Stats'!J$24,IF($B14='Reference Cells'!$A$8,$D14*'Fund Stats'!J$25,IF(OR($B14='Reference Cells'!$A$2,$B14='Reference Cells'!$A$9),$D14*N14,"")))))))</f>
        <v>0</v>
      </c>
      <c r="AI14" s="47">
        <f>IF($B14='Reference Cells'!$A$6,$D14*'Fund Stats'!K$21,IF($B14='Reference Cells'!$A$3,$D14*'Fund Stats'!K$20,IF($B14='Reference Cells'!$A$4,$D14*'Fund Stats'!K$22,IF($B14='Reference Cells'!$A$5,$D14*'Fund Stats'!K$23,IF($B14='Reference Cells'!$A$7,$D14*'Fund Stats'!K$24,IF($B14='Reference Cells'!$A$8,$D14*'Fund Stats'!K$25,IF(OR($B14='Reference Cells'!$A$2,$B14='Reference Cells'!$A$9),$D14*O14,"")))))))</f>
        <v>0</v>
      </c>
      <c r="AJ14" s="47">
        <f>IF($B14='Reference Cells'!$A$6,$D14*'Fund Stats'!L$21,IF($B14='Reference Cells'!$A$3,$D14*'Fund Stats'!L$20,IF($B14='Reference Cells'!$A$4,$D14*'Fund Stats'!L$22,IF($B14='Reference Cells'!$A$5,$D14*'Fund Stats'!L$23,IF($B14='Reference Cells'!$A$7,$D14*'Fund Stats'!L$24,IF($B14='Reference Cells'!$A$8,$D14*'Fund Stats'!L$25,IF(OR($B14='Reference Cells'!$A$2,$B14='Reference Cells'!$A$9),$D14*P14,"")))))))</f>
        <v>0</v>
      </c>
      <c r="AK14" s="47">
        <f>IF($B14='Reference Cells'!$A$6,$D14*'Fund Stats'!M$21,IF($B14='Reference Cells'!$A$3,$D14*'Fund Stats'!M$20,IF($B14='Reference Cells'!$A$4,$D14*'Fund Stats'!M$22,IF($B14='Reference Cells'!$A$5,$D14*'Fund Stats'!M$23,IF($B14='Reference Cells'!$A$7,$D14*'Fund Stats'!M$24,IF($B14='Reference Cells'!$A$8,$D14*'Fund Stats'!M$25,IF(OR($B14='Reference Cells'!$A$2,$B14='Reference Cells'!$A$9),$D14*Q14,"")))))))</f>
        <v>0</v>
      </c>
      <c r="AL14" s="47">
        <f>IF($B14='Reference Cells'!$A$6,$D14*'Fund Stats'!N$21,IF($B14='Reference Cells'!$A$3,$D14*'Fund Stats'!N$20,IF($B14='Reference Cells'!$A$4,$D14*'Fund Stats'!N$22,IF($B14='Reference Cells'!$A$5,$D14*'Fund Stats'!N$23,IF($B14='Reference Cells'!$A$7,$D14*'Fund Stats'!N$24,IF($B14='Reference Cells'!$A$8,$D14*'Fund Stats'!N$25,IF(OR($B14='Reference Cells'!$A$2,$B14='Reference Cells'!$A$9),$D14*R14,"")))))))</f>
        <v>0</v>
      </c>
      <c r="AM14" s="47">
        <f>IF($B14='Reference Cells'!$A$6,$D14*'Fund Stats'!O$21,IF($B14='Reference Cells'!$A$3,$D14*'Fund Stats'!O$20,IF($B14='Reference Cells'!$A$4,$D14*'Fund Stats'!O$22,IF($B14='Reference Cells'!$A$5,$D14*'Fund Stats'!O$23,IF($B14='Reference Cells'!$A$7,$D14*'Fund Stats'!O$24,IF($B14='Reference Cells'!$A$8,$D14*'Fund Stats'!O$25,IF(OR($B14='Reference Cells'!$A$2,$B14='Reference Cells'!$A$9),$D14*S14,"")))))))</f>
        <v>0</v>
      </c>
      <c r="AN14" s="47">
        <f>IF($B14='Reference Cells'!$A$6,$D14*'Fund Stats'!P$21,IF($B14='Reference Cells'!$A$3,$D14*'Fund Stats'!P$20,IF($B14='Reference Cells'!$A$4,$D14*'Fund Stats'!P$22,IF($B14='Reference Cells'!$A$5,$D14*'Fund Stats'!P$23,IF($B14='Reference Cells'!$A$7,$D14*'Fund Stats'!P$24,IF($B14='Reference Cells'!$A$8,$D14*'Fund Stats'!P$25,IF(OR($B14='Reference Cells'!$A$2,$B14='Reference Cells'!$A$9),$D14*T14,"")))))))</f>
        <v>0</v>
      </c>
      <c r="AO14" s="47">
        <f>IF($B14='Reference Cells'!$A$6,$D14*'Fund Stats'!Q$21,IF($B14='Reference Cells'!$A$3,$D14*'Fund Stats'!Q$20,IF($B14='Reference Cells'!$A$4,$D14*'Fund Stats'!Q$22,IF($B14='Reference Cells'!$A$5,$D14*'Fund Stats'!Q$23,IF($B14='Reference Cells'!$A$7,$D14*'Fund Stats'!Q$24,IF($B14='Reference Cells'!$A$8,$D14*'Fund Stats'!Q$25,IF(OR($B14='Reference Cells'!$A$2,$B14='Reference Cells'!$A$9),$D14*U14,"")))))))</f>
        <v>0</v>
      </c>
      <c r="AP14" s="47">
        <f>IF($B14='Reference Cells'!$A$6,$D14*'Fund Stats'!R$21,IF($B14='Reference Cells'!$A$3,$D14*'Fund Stats'!R$20,IF($B14='Reference Cells'!$A$4,$D14*'Fund Stats'!R$22,IF($B14='Reference Cells'!$A$5,$D14*'Fund Stats'!R$23,IF($B14='Reference Cells'!$A$7,$D14*'Fund Stats'!R$24,IF($B14='Reference Cells'!$A$8,$D14*'Fund Stats'!R$25,IF(OR($B14='Reference Cells'!$A$2,$B14='Reference Cells'!$A$9),$D14*V14,"")))))))</f>
        <v>0</v>
      </c>
      <c r="AQ14" s="46"/>
      <c r="AT14" s="217">
        <f t="shared" si="4"/>
        <v>0</v>
      </c>
      <c r="AU14" s="217">
        <f t="shared" si="2"/>
        <v>0</v>
      </c>
      <c r="AV14" s="217">
        <f t="shared" si="2"/>
        <v>0</v>
      </c>
      <c r="AW14" s="217">
        <f t="shared" si="2"/>
        <v>0</v>
      </c>
      <c r="AX14" s="217">
        <f t="shared" si="2"/>
        <v>0</v>
      </c>
      <c r="AY14" s="217">
        <f t="shared" si="2"/>
        <v>0</v>
      </c>
      <c r="AZ14" s="217">
        <f t="shared" si="2"/>
        <v>0</v>
      </c>
      <c r="BA14" s="217">
        <f t="shared" si="2"/>
        <v>0</v>
      </c>
      <c r="BB14" s="217">
        <f t="shared" si="2"/>
        <v>0</v>
      </c>
      <c r="BC14" s="217">
        <f t="shared" si="2"/>
        <v>0</v>
      </c>
      <c r="BD14" s="217">
        <f t="shared" si="2"/>
        <v>0</v>
      </c>
      <c r="BE14" s="217">
        <f t="shared" si="2"/>
        <v>0</v>
      </c>
      <c r="BF14" s="217">
        <f t="shared" si="2"/>
        <v>0</v>
      </c>
      <c r="BG14" s="217">
        <f t="shared" si="2"/>
        <v>0</v>
      </c>
      <c r="BH14" s="217">
        <f t="shared" si="2"/>
        <v>0</v>
      </c>
      <c r="BI14" s="217">
        <f t="shared" si="2"/>
        <v>0</v>
      </c>
      <c r="BJ14" s="217">
        <f t="shared" si="2"/>
        <v>0</v>
      </c>
      <c r="BK14" s="217">
        <f t="shared" si="5"/>
        <v>0</v>
      </c>
    </row>
    <row r="15" spans="1:63" ht="18" customHeight="1">
      <c r="A15" s="135">
        <v>6</v>
      </c>
      <c r="B15" s="188"/>
      <c r="C15" s="189"/>
      <c r="D15" s="191"/>
      <c r="E15" s="170" t="str">
        <f t="shared" si="3"/>
        <v/>
      </c>
      <c r="F15" s="274"/>
      <c r="G15" s="95"/>
      <c r="H15" s="95"/>
      <c r="I15" s="95"/>
      <c r="J15" s="95"/>
      <c r="K15" s="95"/>
      <c r="L15" s="95"/>
      <c r="M15" s="95"/>
      <c r="N15" s="95"/>
      <c r="O15" s="95"/>
      <c r="P15" s="95"/>
      <c r="Q15" s="95"/>
      <c r="R15" s="95"/>
      <c r="S15" s="95"/>
      <c r="T15" s="95"/>
      <c r="U15" s="95"/>
      <c r="V15" s="94"/>
      <c r="W15" s="276" t="str">
        <f t="shared" si="1"/>
        <v/>
      </c>
      <c r="Y15" s="32">
        <f t="shared" si="0"/>
        <v>6</v>
      </c>
      <c r="Z15" s="47">
        <f>IF($B15='Reference Cells'!$A$6,$D15*'Fund Stats'!B$21,IF($B15='Reference Cells'!$A$3,$D15*'Fund Stats'!B$20,IF($B15='Reference Cells'!$A$4,$D15*'Fund Stats'!B$22,IF($B15='Reference Cells'!$A$5,$D15*'Fund Stats'!B$23,IF($B15='Reference Cells'!$A$7,$D15*'Fund Stats'!B$24,IF($B15='Reference Cells'!$A$8,$D15*'Fund Stats'!B$25,IF(OR($B15='Reference Cells'!$A$2,$B15='Reference Cells'!$A$9),$D15*F15,"")))))))</f>
        <v>0</v>
      </c>
      <c r="AA15" s="47">
        <f>IF($B15='Reference Cells'!$A$6,$D15*'Fund Stats'!C$21,IF($B15='Reference Cells'!$A$3,$D15*'Fund Stats'!C$20,IF($B15='Reference Cells'!$A$4,$D15*'Fund Stats'!C$22,IF($B15='Reference Cells'!$A$5,$D15*'Fund Stats'!C$23,IF($B15='Reference Cells'!$A$7,$D15*'Fund Stats'!C$24,IF($B15='Reference Cells'!$A$8,$D15*'Fund Stats'!C$25,IF(OR($B15='Reference Cells'!$A$2,$B15='Reference Cells'!$A$9),$D15*G15,"")))))))</f>
        <v>0</v>
      </c>
      <c r="AB15" s="47">
        <f>IF($B15='Reference Cells'!$A$6,$D15*'Fund Stats'!D$21,IF($B15='Reference Cells'!$A$3,$D15*'Fund Stats'!D$20,IF($B15='Reference Cells'!$A$4,$D15*'Fund Stats'!D$22,IF($B15='Reference Cells'!$A$5,$D15*'Fund Stats'!D$23,IF($B15='Reference Cells'!$A$7,$D15*'Fund Stats'!D$24,IF($B15='Reference Cells'!$A$8,$D15*'Fund Stats'!D$25,IF(OR($B15='Reference Cells'!$A$2,$B15='Reference Cells'!$A$9),$D15*H15,"")))))))</f>
        <v>0</v>
      </c>
      <c r="AC15" s="47">
        <f>IF($B15='Reference Cells'!$A$6,$D15*'Fund Stats'!E$21,IF($B15='Reference Cells'!$A$3,$D15*'Fund Stats'!E$20,IF($B15='Reference Cells'!$A$4,$D15*'Fund Stats'!E$22,IF($B15='Reference Cells'!$A$5,$D15*'Fund Stats'!E$23,IF($B15='Reference Cells'!$A$7,$D15*'Fund Stats'!E$24,IF($B15='Reference Cells'!$A$8,$D15*'Fund Stats'!E$25,IF(OR($B15='Reference Cells'!$A$2,$B15='Reference Cells'!$A$9),$D15*I15,"")))))))</f>
        <v>0</v>
      </c>
      <c r="AD15" s="47">
        <f>IF($B15='Reference Cells'!$A$6,$D15*'Fund Stats'!F$21,IF($B15='Reference Cells'!$A$3,$D15*'Fund Stats'!F$20,IF($B15='Reference Cells'!$A$4,$D15*'Fund Stats'!F$22,IF($B15='Reference Cells'!$A$5,$D15*'Fund Stats'!F$23,IF($B15='Reference Cells'!$A$7,$D15*'Fund Stats'!F$24,IF($B15='Reference Cells'!$A$8,$D15*'Fund Stats'!F$25,IF(OR($B15='Reference Cells'!$A$2,$B15='Reference Cells'!$A$9),$D15*J15,"")))))))</f>
        <v>0</v>
      </c>
      <c r="AE15" s="47">
        <f>IF($B15='Reference Cells'!$A$6,$D15*'Fund Stats'!G$21,IF($B15='Reference Cells'!$A$3,$D15*'Fund Stats'!G$20,IF($B15='Reference Cells'!$A$4,$D15*'Fund Stats'!G$22,IF($B15='Reference Cells'!$A$5,$D15*'Fund Stats'!G$23,IF($B15='Reference Cells'!$A$7,$D15*'Fund Stats'!G$24,IF($B15='Reference Cells'!$A$8,$D15*'Fund Stats'!G$25,IF(OR($B15='Reference Cells'!$A$2,$B15='Reference Cells'!$A$9),$D15*K15,"")))))))</f>
        <v>0</v>
      </c>
      <c r="AF15" s="47">
        <f>IF($B15='Reference Cells'!$A$6,$D15*'Fund Stats'!H$21,IF($B15='Reference Cells'!$A$3,$D15*'Fund Stats'!H$20,IF($B15='Reference Cells'!$A$4,$D15*'Fund Stats'!H$22,IF($B15='Reference Cells'!$A$5,$D15*'Fund Stats'!H$23,IF($B15='Reference Cells'!$A$7,$D15*'Fund Stats'!H$24,IF($B15='Reference Cells'!$A$8,$D15*'Fund Stats'!H$25,IF(OR($B15='Reference Cells'!$A$2,$B15='Reference Cells'!$A$9),$D15*L15,"")))))))</f>
        <v>0</v>
      </c>
      <c r="AG15" s="47">
        <f>IF($B15='Reference Cells'!$A$6,$D15*'Fund Stats'!I$21,IF($B15='Reference Cells'!$A$3,$D15*'Fund Stats'!I$20,IF($B15='Reference Cells'!$A$4,$D15*'Fund Stats'!I$22,IF($B15='Reference Cells'!$A$5,$D15*'Fund Stats'!I$23,IF($B15='Reference Cells'!$A$7,$D15*'Fund Stats'!I$24,IF($B15='Reference Cells'!$A$8,$D15*'Fund Stats'!I$25,IF(OR($B15='Reference Cells'!$A$2,$B15='Reference Cells'!$A$9),$D15*M15,"")))))))</f>
        <v>0</v>
      </c>
      <c r="AH15" s="47">
        <f>IF($B15='Reference Cells'!$A$6,$D15*'Fund Stats'!J$21,IF($B15='Reference Cells'!$A$3,$D15*'Fund Stats'!J$20,IF($B15='Reference Cells'!$A$4,$D15*'Fund Stats'!J$22,IF($B15='Reference Cells'!$A$5,$D15*'Fund Stats'!J$23,IF($B15='Reference Cells'!$A$7,$D15*'Fund Stats'!J$24,IF($B15='Reference Cells'!$A$8,$D15*'Fund Stats'!J$25,IF(OR($B15='Reference Cells'!$A$2,$B15='Reference Cells'!$A$9),$D15*N15,"")))))))</f>
        <v>0</v>
      </c>
      <c r="AI15" s="47">
        <f>IF($B15='Reference Cells'!$A$6,$D15*'Fund Stats'!K$21,IF($B15='Reference Cells'!$A$3,$D15*'Fund Stats'!K$20,IF($B15='Reference Cells'!$A$4,$D15*'Fund Stats'!K$22,IF($B15='Reference Cells'!$A$5,$D15*'Fund Stats'!K$23,IF($B15='Reference Cells'!$A$7,$D15*'Fund Stats'!K$24,IF($B15='Reference Cells'!$A$8,$D15*'Fund Stats'!K$25,IF(OR($B15='Reference Cells'!$A$2,$B15='Reference Cells'!$A$9),$D15*O15,"")))))))</f>
        <v>0</v>
      </c>
      <c r="AJ15" s="47">
        <f>IF($B15='Reference Cells'!$A$6,$D15*'Fund Stats'!L$21,IF($B15='Reference Cells'!$A$3,$D15*'Fund Stats'!L$20,IF($B15='Reference Cells'!$A$4,$D15*'Fund Stats'!L$22,IF($B15='Reference Cells'!$A$5,$D15*'Fund Stats'!L$23,IF($B15='Reference Cells'!$A$7,$D15*'Fund Stats'!L$24,IF($B15='Reference Cells'!$A$8,$D15*'Fund Stats'!L$25,IF(OR($B15='Reference Cells'!$A$2,$B15='Reference Cells'!$A$9),$D15*P15,"")))))))</f>
        <v>0</v>
      </c>
      <c r="AK15" s="47">
        <f>IF($B15='Reference Cells'!$A$6,$D15*'Fund Stats'!M$21,IF($B15='Reference Cells'!$A$3,$D15*'Fund Stats'!M$20,IF($B15='Reference Cells'!$A$4,$D15*'Fund Stats'!M$22,IF($B15='Reference Cells'!$A$5,$D15*'Fund Stats'!M$23,IF($B15='Reference Cells'!$A$7,$D15*'Fund Stats'!M$24,IF($B15='Reference Cells'!$A$8,$D15*'Fund Stats'!M$25,IF(OR($B15='Reference Cells'!$A$2,$B15='Reference Cells'!$A$9),$D15*Q15,"")))))))</f>
        <v>0</v>
      </c>
      <c r="AL15" s="47">
        <f>IF($B15='Reference Cells'!$A$6,$D15*'Fund Stats'!N$21,IF($B15='Reference Cells'!$A$3,$D15*'Fund Stats'!N$20,IF($B15='Reference Cells'!$A$4,$D15*'Fund Stats'!N$22,IF($B15='Reference Cells'!$A$5,$D15*'Fund Stats'!N$23,IF($B15='Reference Cells'!$A$7,$D15*'Fund Stats'!N$24,IF($B15='Reference Cells'!$A$8,$D15*'Fund Stats'!N$25,IF(OR($B15='Reference Cells'!$A$2,$B15='Reference Cells'!$A$9),$D15*R15,"")))))))</f>
        <v>0</v>
      </c>
      <c r="AM15" s="47">
        <f>IF($B15='Reference Cells'!$A$6,$D15*'Fund Stats'!O$21,IF($B15='Reference Cells'!$A$3,$D15*'Fund Stats'!O$20,IF($B15='Reference Cells'!$A$4,$D15*'Fund Stats'!O$22,IF($B15='Reference Cells'!$A$5,$D15*'Fund Stats'!O$23,IF($B15='Reference Cells'!$A$7,$D15*'Fund Stats'!O$24,IF($B15='Reference Cells'!$A$8,$D15*'Fund Stats'!O$25,IF(OR($B15='Reference Cells'!$A$2,$B15='Reference Cells'!$A$9),$D15*S15,"")))))))</f>
        <v>0</v>
      </c>
      <c r="AN15" s="47">
        <f>IF($B15='Reference Cells'!$A$6,$D15*'Fund Stats'!P$21,IF($B15='Reference Cells'!$A$3,$D15*'Fund Stats'!P$20,IF($B15='Reference Cells'!$A$4,$D15*'Fund Stats'!P$22,IF($B15='Reference Cells'!$A$5,$D15*'Fund Stats'!P$23,IF($B15='Reference Cells'!$A$7,$D15*'Fund Stats'!P$24,IF($B15='Reference Cells'!$A$8,$D15*'Fund Stats'!P$25,IF(OR($B15='Reference Cells'!$A$2,$B15='Reference Cells'!$A$9),$D15*T15,"")))))))</f>
        <v>0</v>
      </c>
      <c r="AO15" s="47">
        <f>IF($B15='Reference Cells'!$A$6,$D15*'Fund Stats'!Q$21,IF($B15='Reference Cells'!$A$3,$D15*'Fund Stats'!Q$20,IF($B15='Reference Cells'!$A$4,$D15*'Fund Stats'!Q$22,IF($B15='Reference Cells'!$A$5,$D15*'Fund Stats'!Q$23,IF($B15='Reference Cells'!$A$7,$D15*'Fund Stats'!Q$24,IF($B15='Reference Cells'!$A$8,$D15*'Fund Stats'!Q$25,IF(OR($B15='Reference Cells'!$A$2,$B15='Reference Cells'!$A$9),$D15*U15,"")))))))</f>
        <v>0</v>
      </c>
      <c r="AP15" s="47">
        <f>IF($B15='Reference Cells'!$A$6,$D15*'Fund Stats'!R$21,IF($B15='Reference Cells'!$A$3,$D15*'Fund Stats'!R$20,IF($B15='Reference Cells'!$A$4,$D15*'Fund Stats'!R$22,IF($B15='Reference Cells'!$A$5,$D15*'Fund Stats'!R$23,IF($B15='Reference Cells'!$A$7,$D15*'Fund Stats'!R$24,IF($B15='Reference Cells'!$A$8,$D15*'Fund Stats'!R$25,IF(OR($B15='Reference Cells'!$A$2,$B15='Reference Cells'!$A$9),$D15*V15,"")))))))</f>
        <v>0</v>
      </c>
      <c r="AQ15" s="46"/>
      <c r="AT15" s="217">
        <f t="shared" si="4"/>
        <v>0</v>
      </c>
      <c r="AU15" s="217">
        <f t="shared" si="2"/>
        <v>0</v>
      </c>
      <c r="AV15" s="217">
        <f t="shared" si="2"/>
        <v>0</v>
      </c>
      <c r="AW15" s="217">
        <f t="shared" si="2"/>
        <v>0</v>
      </c>
      <c r="AX15" s="217">
        <f t="shared" si="2"/>
        <v>0</v>
      </c>
      <c r="AY15" s="217">
        <f t="shared" si="2"/>
        <v>0</v>
      </c>
      <c r="AZ15" s="217">
        <f t="shared" si="2"/>
        <v>0</v>
      </c>
      <c r="BA15" s="217">
        <f t="shared" si="2"/>
        <v>0</v>
      </c>
      <c r="BB15" s="217">
        <f t="shared" si="2"/>
        <v>0</v>
      </c>
      <c r="BC15" s="217">
        <f t="shared" si="2"/>
        <v>0</v>
      </c>
      <c r="BD15" s="217">
        <f t="shared" si="2"/>
        <v>0</v>
      </c>
      <c r="BE15" s="217">
        <f t="shared" si="2"/>
        <v>0</v>
      </c>
      <c r="BF15" s="217">
        <f t="shared" si="2"/>
        <v>0</v>
      </c>
      <c r="BG15" s="217">
        <f t="shared" si="2"/>
        <v>0</v>
      </c>
      <c r="BH15" s="217">
        <f t="shared" si="2"/>
        <v>0</v>
      </c>
      <c r="BI15" s="217">
        <f t="shared" si="2"/>
        <v>0</v>
      </c>
      <c r="BJ15" s="217">
        <f t="shared" si="2"/>
        <v>0</v>
      </c>
      <c r="BK15" s="217">
        <f t="shared" si="5"/>
        <v>0</v>
      </c>
    </row>
    <row r="16" spans="1:63" ht="18" customHeight="1">
      <c r="A16" s="135">
        <v>7</v>
      </c>
      <c r="B16" s="188"/>
      <c r="C16" s="189"/>
      <c r="D16" s="191"/>
      <c r="E16" s="170" t="str">
        <f t="shared" si="3"/>
        <v/>
      </c>
      <c r="F16" s="274"/>
      <c r="G16" s="95"/>
      <c r="H16" s="95"/>
      <c r="I16" s="95"/>
      <c r="J16" s="95"/>
      <c r="K16" s="95"/>
      <c r="L16" s="95"/>
      <c r="M16" s="95"/>
      <c r="N16" s="95"/>
      <c r="O16" s="95"/>
      <c r="P16" s="95"/>
      <c r="Q16" s="95"/>
      <c r="R16" s="95"/>
      <c r="S16" s="95"/>
      <c r="T16" s="95"/>
      <c r="U16" s="95"/>
      <c r="V16" s="94"/>
      <c r="W16" s="276" t="str">
        <f t="shared" si="1"/>
        <v/>
      </c>
      <c r="Y16" s="32">
        <f t="shared" si="0"/>
        <v>7</v>
      </c>
      <c r="Z16" s="47">
        <f>IF($B16='Reference Cells'!$A$6,$D16*'Fund Stats'!B$21,IF($B16='Reference Cells'!$A$3,$D16*'Fund Stats'!B$20,IF($B16='Reference Cells'!$A$4,$D16*'Fund Stats'!B$22,IF($B16='Reference Cells'!$A$5,$D16*'Fund Stats'!B$23,IF($B16='Reference Cells'!$A$7,$D16*'Fund Stats'!B$24,IF($B16='Reference Cells'!$A$8,$D16*'Fund Stats'!B$25,IF(OR($B16='Reference Cells'!$A$2,$B16='Reference Cells'!$A$9),$D16*F16,"")))))))</f>
        <v>0</v>
      </c>
      <c r="AA16" s="47">
        <f>IF($B16='Reference Cells'!$A$6,$D16*'Fund Stats'!C$21,IF($B16='Reference Cells'!$A$3,$D16*'Fund Stats'!C$20,IF($B16='Reference Cells'!$A$4,$D16*'Fund Stats'!C$22,IF($B16='Reference Cells'!$A$5,$D16*'Fund Stats'!C$23,IF($B16='Reference Cells'!$A$7,$D16*'Fund Stats'!C$24,IF($B16='Reference Cells'!$A$8,$D16*'Fund Stats'!C$25,IF(OR($B16='Reference Cells'!$A$2,$B16='Reference Cells'!$A$9),$D16*G16,"")))))))</f>
        <v>0</v>
      </c>
      <c r="AB16" s="47">
        <f>IF($B16='Reference Cells'!$A$6,$D16*'Fund Stats'!D$21,IF($B16='Reference Cells'!$A$3,$D16*'Fund Stats'!D$20,IF($B16='Reference Cells'!$A$4,$D16*'Fund Stats'!D$22,IF($B16='Reference Cells'!$A$5,$D16*'Fund Stats'!D$23,IF($B16='Reference Cells'!$A$7,$D16*'Fund Stats'!D$24,IF($B16='Reference Cells'!$A$8,$D16*'Fund Stats'!D$25,IF(OR($B16='Reference Cells'!$A$2,$B16='Reference Cells'!$A$9),$D16*H16,"")))))))</f>
        <v>0</v>
      </c>
      <c r="AC16" s="47">
        <f>IF($B16='Reference Cells'!$A$6,$D16*'Fund Stats'!E$21,IF($B16='Reference Cells'!$A$3,$D16*'Fund Stats'!E$20,IF($B16='Reference Cells'!$A$4,$D16*'Fund Stats'!E$22,IF($B16='Reference Cells'!$A$5,$D16*'Fund Stats'!E$23,IF($B16='Reference Cells'!$A$7,$D16*'Fund Stats'!E$24,IF($B16='Reference Cells'!$A$8,$D16*'Fund Stats'!E$25,IF(OR($B16='Reference Cells'!$A$2,$B16='Reference Cells'!$A$9),$D16*I16,"")))))))</f>
        <v>0</v>
      </c>
      <c r="AD16" s="47">
        <f>IF($B16='Reference Cells'!$A$6,$D16*'Fund Stats'!F$21,IF($B16='Reference Cells'!$A$3,$D16*'Fund Stats'!F$20,IF($B16='Reference Cells'!$A$4,$D16*'Fund Stats'!F$22,IF($B16='Reference Cells'!$A$5,$D16*'Fund Stats'!F$23,IF($B16='Reference Cells'!$A$7,$D16*'Fund Stats'!F$24,IF($B16='Reference Cells'!$A$8,$D16*'Fund Stats'!F$25,IF(OR($B16='Reference Cells'!$A$2,$B16='Reference Cells'!$A$9),$D16*J16,"")))))))</f>
        <v>0</v>
      </c>
      <c r="AE16" s="47">
        <f>IF($B16='Reference Cells'!$A$6,$D16*'Fund Stats'!G$21,IF($B16='Reference Cells'!$A$3,$D16*'Fund Stats'!G$20,IF($B16='Reference Cells'!$A$4,$D16*'Fund Stats'!G$22,IF($B16='Reference Cells'!$A$5,$D16*'Fund Stats'!G$23,IF($B16='Reference Cells'!$A$7,$D16*'Fund Stats'!G$24,IF($B16='Reference Cells'!$A$8,$D16*'Fund Stats'!G$25,IF(OR($B16='Reference Cells'!$A$2,$B16='Reference Cells'!$A$9),$D16*K16,"")))))))</f>
        <v>0</v>
      </c>
      <c r="AF16" s="47">
        <f>IF($B16='Reference Cells'!$A$6,$D16*'Fund Stats'!H$21,IF($B16='Reference Cells'!$A$3,$D16*'Fund Stats'!H$20,IF($B16='Reference Cells'!$A$4,$D16*'Fund Stats'!H$22,IF($B16='Reference Cells'!$A$5,$D16*'Fund Stats'!H$23,IF($B16='Reference Cells'!$A$7,$D16*'Fund Stats'!H$24,IF($B16='Reference Cells'!$A$8,$D16*'Fund Stats'!H$25,IF(OR($B16='Reference Cells'!$A$2,$B16='Reference Cells'!$A$9),$D16*L16,"")))))))</f>
        <v>0</v>
      </c>
      <c r="AG16" s="47">
        <f>IF($B16='Reference Cells'!$A$6,$D16*'Fund Stats'!I$21,IF($B16='Reference Cells'!$A$3,$D16*'Fund Stats'!I$20,IF($B16='Reference Cells'!$A$4,$D16*'Fund Stats'!I$22,IF($B16='Reference Cells'!$A$5,$D16*'Fund Stats'!I$23,IF($B16='Reference Cells'!$A$7,$D16*'Fund Stats'!I$24,IF($B16='Reference Cells'!$A$8,$D16*'Fund Stats'!I$25,IF(OR($B16='Reference Cells'!$A$2,$B16='Reference Cells'!$A$9),$D16*M16,"")))))))</f>
        <v>0</v>
      </c>
      <c r="AH16" s="47">
        <f>IF($B16='Reference Cells'!$A$6,$D16*'Fund Stats'!J$21,IF($B16='Reference Cells'!$A$3,$D16*'Fund Stats'!J$20,IF($B16='Reference Cells'!$A$4,$D16*'Fund Stats'!J$22,IF($B16='Reference Cells'!$A$5,$D16*'Fund Stats'!J$23,IF($B16='Reference Cells'!$A$7,$D16*'Fund Stats'!J$24,IF($B16='Reference Cells'!$A$8,$D16*'Fund Stats'!J$25,IF(OR($B16='Reference Cells'!$A$2,$B16='Reference Cells'!$A$9),$D16*N16,"")))))))</f>
        <v>0</v>
      </c>
      <c r="AI16" s="47">
        <f>IF($B16='Reference Cells'!$A$6,$D16*'Fund Stats'!K$21,IF($B16='Reference Cells'!$A$3,$D16*'Fund Stats'!K$20,IF($B16='Reference Cells'!$A$4,$D16*'Fund Stats'!K$22,IF($B16='Reference Cells'!$A$5,$D16*'Fund Stats'!K$23,IF($B16='Reference Cells'!$A$7,$D16*'Fund Stats'!K$24,IF($B16='Reference Cells'!$A$8,$D16*'Fund Stats'!K$25,IF(OR($B16='Reference Cells'!$A$2,$B16='Reference Cells'!$A$9),$D16*O16,"")))))))</f>
        <v>0</v>
      </c>
      <c r="AJ16" s="47">
        <f>IF($B16='Reference Cells'!$A$6,$D16*'Fund Stats'!L$21,IF($B16='Reference Cells'!$A$3,$D16*'Fund Stats'!L$20,IF($B16='Reference Cells'!$A$4,$D16*'Fund Stats'!L$22,IF($B16='Reference Cells'!$A$5,$D16*'Fund Stats'!L$23,IF($B16='Reference Cells'!$A$7,$D16*'Fund Stats'!L$24,IF($B16='Reference Cells'!$A$8,$D16*'Fund Stats'!L$25,IF(OR($B16='Reference Cells'!$A$2,$B16='Reference Cells'!$A$9),$D16*P16,"")))))))</f>
        <v>0</v>
      </c>
      <c r="AK16" s="47">
        <f>IF($B16='Reference Cells'!$A$6,$D16*'Fund Stats'!M$21,IF($B16='Reference Cells'!$A$3,$D16*'Fund Stats'!M$20,IF($B16='Reference Cells'!$A$4,$D16*'Fund Stats'!M$22,IF($B16='Reference Cells'!$A$5,$D16*'Fund Stats'!M$23,IF($B16='Reference Cells'!$A$7,$D16*'Fund Stats'!M$24,IF($B16='Reference Cells'!$A$8,$D16*'Fund Stats'!M$25,IF(OR($B16='Reference Cells'!$A$2,$B16='Reference Cells'!$A$9),$D16*Q16,"")))))))</f>
        <v>0</v>
      </c>
      <c r="AL16" s="47">
        <f>IF($B16='Reference Cells'!$A$6,$D16*'Fund Stats'!N$21,IF($B16='Reference Cells'!$A$3,$D16*'Fund Stats'!N$20,IF($B16='Reference Cells'!$A$4,$D16*'Fund Stats'!N$22,IF($B16='Reference Cells'!$A$5,$D16*'Fund Stats'!N$23,IF($B16='Reference Cells'!$A$7,$D16*'Fund Stats'!N$24,IF($B16='Reference Cells'!$A$8,$D16*'Fund Stats'!N$25,IF(OR($B16='Reference Cells'!$A$2,$B16='Reference Cells'!$A$9),$D16*R16,"")))))))</f>
        <v>0</v>
      </c>
      <c r="AM16" s="47">
        <f>IF($B16='Reference Cells'!$A$6,$D16*'Fund Stats'!O$21,IF($B16='Reference Cells'!$A$3,$D16*'Fund Stats'!O$20,IF($B16='Reference Cells'!$A$4,$D16*'Fund Stats'!O$22,IF($B16='Reference Cells'!$A$5,$D16*'Fund Stats'!O$23,IF($B16='Reference Cells'!$A$7,$D16*'Fund Stats'!O$24,IF($B16='Reference Cells'!$A$8,$D16*'Fund Stats'!O$25,IF(OR($B16='Reference Cells'!$A$2,$B16='Reference Cells'!$A$9),$D16*S16,"")))))))</f>
        <v>0</v>
      </c>
      <c r="AN16" s="47">
        <f>IF($B16='Reference Cells'!$A$6,$D16*'Fund Stats'!P$21,IF($B16='Reference Cells'!$A$3,$D16*'Fund Stats'!P$20,IF($B16='Reference Cells'!$A$4,$D16*'Fund Stats'!P$22,IF($B16='Reference Cells'!$A$5,$D16*'Fund Stats'!P$23,IF($B16='Reference Cells'!$A$7,$D16*'Fund Stats'!P$24,IF($B16='Reference Cells'!$A$8,$D16*'Fund Stats'!P$25,IF(OR($B16='Reference Cells'!$A$2,$B16='Reference Cells'!$A$9),$D16*T16,"")))))))</f>
        <v>0</v>
      </c>
      <c r="AO16" s="47">
        <f>IF($B16='Reference Cells'!$A$6,$D16*'Fund Stats'!Q$21,IF($B16='Reference Cells'!$A$3,$D16*'Fund Stats'!Q$20,IF($B16='Reference Cells'!$A$4,$D16*'Fund Stats'!Q$22,IF($B16='Reference Cells'!$A$5,$D16*'Fund Stats'!Q$23,IF($B16='Reference Cells'!$A$7,$D16*'Fund Stats'!Q$24,IF($B16='Reference Cells'!$A$8,$D16*'Fund Stats'!Q$25,IF(OR($B16='Reference Cells'!$A$2,$B16='Reference Cells'!$A$9),$D16*U16,"")))))))</f>
        <v>0</v>
      </c>
      <c r="AP16" s="47">
        <f>IF($B16='Reference Cells'!$A$6,$D16*'Fund Stats'!R$21,IF($B16='Reference Cells'!$A$3,$D16*'Fund Stats'!R$20,IF($B16='Reference Cells'!$A$4,$D16*'Fund Stats'!R$22,IF($B16='Reference Cells'!$A$5,$D16*'Fund Stats'!R$23,IF($B16='Reference Cells'!$A$7,$D16*'Fund Stats'!R$24,IF($B16='Reference Cells'!$A$8,$D16*'Fund Stats'!R$25,IF(OR($B16='Reference Cells'!$A$2,$B16='Reference Cells'!$A$9),$D16*V16,"")))))))</f>
        <v>0</v>
      </c>
      <c r="AQ16" s="46"/>
      <c r="AT16" s="217">
        <f t="shared" si="4"/>
        <v>0</v>
      </c>
      <c r="AU16" s="217">
        <f t="shared" si="2"/>
        <v>0</v>
      </c>
      <c r="AV16" s="217">
        <f t="shared" si="2"/>
        <v>0</v>
      </c>
      <c r="AW16" s="217">
        <f t="shared" si="2"/>
        <v>0</v>
      </c>
      <c r="AX16" s="217">
        <f t="shared" si="2"/>
        <v>0</v>
      </c>
      <c r="AY16" s="217">
        <f t="shared" si="2"/>
        <v>0</v>
      </c>
      <c r="AZ16" s="217">
        <f t="shared" si="2"/>
        <v>0</v>
      </c>
      <c r="BA16" s="217">
        <f t="shared" si="2"/>
        <v>0</v>
      </c>
      <c r="BB16" s="217">
        <f t="shared" si="2"/>
        <v>0</v>
      </c>
      <c r="BC16" s="217">
        <f t="shared" si="2"/>
        <v>0</v>
      </c>
      <c r="BD16" s="217">
        <f t="shared" si="2"/>
        <v>0</v>
      </c>
      <c r="BE16" s="217">
        <f t="shared" si="2"/>
        <v>0</v>
      </c>
      <c r="BF16" s="217">
        <f t="shared" si="2"/>
        <v>0</v>
      </c>
      <c r="BG16" s="217">
        <f t="shared" si="2"/>
        <v>0</v>
      </c>
      <c r="BH16" s="217">
        <f t="shared" si="2"/>
        <v>0</v>
      </c>
      <c r="BI16" s="217">
        <f t="shared" si="2"/>
        <v>0</v>
      </c>
      <c r="BJ16" s="217">
        <f t="shared" si="2"/>
        <v>0</v>
      </c>
      <c r="BK16" s="217">
        <f t="shared" si="5"/>
        <v>0</v>
      </c>
    </row>
    <row r="17" spans="1:63" ht="18" customHeight="1">
      <c r="A17" s="135">
        <v>8</v>
      </c>
      <c r="B17" s="188"/>
      <c r="C17" s="189"/>
      <c r="D17" s="191"/>
      <c r="E17" s="170" t="str">
        <f t="shared" si="3"/>
        <v/>
      </c>
      <c r="F17" s="274"/>
      <c r="G17" s="95"/>
      <c r="H17" s="95"/>
      <c r="I17" s="95"/>
      <c r="J17" s="95"/>
      <c r="K17" s="95"/>
      <c r="L17" s="95"/>
      <c r="M17" s="95"/>
      <c r="N17" s="95"/>
      <c r="O17" s="95"/>
      <c r="P17" s="95"/>
      <c r="Q17" s="95"/>
      <c r="R17" s="95"/>
      <c r="S17" s="95"/>
      <c r="T17" s="95"/>
      <c r="U17" s="95"/>
      <c r="V17" s="94"/>
      <c r="W17" s="276" t="str">
        <f t="shared" si="1"/>
        <v/>
      </c>
      <c r="Y17" s="32">
        <f t="shared" si="0"/>
        <v>8</v>
      </c>
      <c r="Z17" s="47">
        <f>IF($B17='Reference Cells'!$A$6,$D17*'Fund Stats'!B$21,IF($B17='Reference Cells'!$A$3,$D17*'Fund Stats'!B$20,IF($B17='Reference Cells'!$A$4,$D17*'Fund Stats'!B$22,IF($B17='Reference Cells'!$A$5,$D17*'Fund Stats'!B$23,IF($B17='Reference Cells'!$A$7,$D17*'Fund Stats'!B$24,IF($B17='Reference Cells'!$A$8,$D17*'Fund Stats'!B$25,IF(OR($B17='Reference Cells'!$A$2,$B17='Reference Cells'!$A$9),$D17*F17,"")))))))</f>
        <v>0</v>
      </c>
      <c r="AA17" s="47">
        <f>IF($B17='Reference Cells'!$A$6,$D17*'Fund Stats'!C$21,IF($B17='Reference Cells'!$A$3,$D17*'Fund Stats'!C$20,IF($B17='Reference Cells'!$A$4,$D17*'Fund Stats'!C$22,IF($B17='Reference Cells'!$A$5,$D17*'Fund Stats'!C$23,IF($B17='Reference Cells'!$A$7,$D17*'Fund Stats'!C$24,IF($B17='Reference Cells'!$A$8,$D17*'Fund Stats'!C$25,IF(OR($B17='Reference Cells'!$A$2,$B17='Reference Cells'!$A$9),$D17*G17,"")))))))</f>
        <v>0</v>
      </c>
      <c r="AB17" s="47">
        <f>IF($B17='Reference Cells'!$A$6,$D17*'Fund Stats'!D$21,IF($B17='Reference Cells'!$A$3,$D17*'Fund Stats'!D$20,IF($B17='Reference Cells'!$A$4,$D17*'Fund Stats'!D$22,IF($B17='Reference Cells'!$A$5,$D17*'Fund Stats'!D$23,IF($B17='Reference Cells'!$A$7,$D17*'Fund Stats'!D$24,IF($B17='Reference Cells'!$A$8,$D17*'Fund Stats'!D$25,IF(OR($B17='Reference Cells'!$A$2,$B17='Reference Cells'!$A$9),$D17*H17,"")))))))</f>
        <v>0</v>
      </c>
      <c r="AC17" s="47">
        <f>IF($B17='Reference Cells'!$A$6,$D17*'Fund Stats'!E$21,IF($B17='Reference Cells'!$A$3,$D17*'Fund Stats'!E$20,IF($B17='Reference Cells'!$A$4,$D17*'Fund Stats'!E$22,IF($B17='Reference Cells'!$A$5,$D17*'Fund Stats'!E$23,IF($B17='Reference Cells'!$A$7,$D17*'Fund Stats'!E$24,IF($B17='Reference Cells'!$A$8,$D17*'Fund Stats'!E$25,IF(OR($B17='Reference Cells'!$A$2,$B17='Reference Cells'!$A$9),$D17*I17,"")))))))</f>
        <v>0</v>
      </c>
      <c r="AD17" s="47">
        <f>IF($B17='Reference Cells'!$A$6,$D17*'Fund Stats'!F$21,IF($B17='Reference Cells'!$A$3,$D17*'Fund Stats'!F$20,IF($B17='Reference Cells'!$A$4,$D17*'Fund Stats'!F$22,IF($B17='Reference Cells'!$A$5,$D17*'Fund Stats'!F$23,IF($B17='Reference Cells'!$A$7,$D17*'Fund Stats'!F$24,IF($B17='Reference Cells'!$A$8,$D17*'Fund Stats'!F$25,IF(OR($B17='Reference Cells'!$A$2,$B17='Reference Cells'!$A$9),$D17*J17,"")))))))</f>
        <v>0</v>
      </c>
      <c r="AE17" s="47">
        <f>IF($B17='Reference Cells'!$A$6,$D17*'Fund Stats'!G$21,IF($B17='Reference Cells'!$A$3,$D17*'Fund Stats'!G$20,IF($B17='Reference Cells'!$A$4,$D17*'Fund Stats'!G$22,IF($B17='Reference Cells'!$A$5,$D17*'Fund Stats'!G$23,IF($B17='Reference Cells'!$A$7,$D17*'Fund Stats'!G$24,IF($B17='Reference Cells'!$A$8,$D17*'Fund Stats'!G$25,IF(OR($B17='Reference Cells'!$A$2,$B17='Reference Cells'!$A$9),$D17*K17,"")))))))</f>
        <v>0</v>
      </c>
      <c r="AF17" s="47">
        <f>IF($B17='Reference Cells'!$A$6,$D17*'Fund Stats'!H$21,IF($B17='Reference Cells'!$A$3,$D17*'Fund Stats'!H$20,IF($B17='Reference Cells'!$A$4,$D17*'Fund Stats'!H$22,IF($B17='Reference Cells'!$A$5,$D17*'Fund Stats'!H$23,IF($B17='Reference Cells'!$A$7,$D17*'Fund Stats'!H$24,IF($B17='Reference Cells'!$A$8,$D17*'Fund Stats'!H$25,IF(OR($B17='Reference Cells'!$A$2,$B17='Reference Cells'!$A$9),$D17*L17,"")))))))</f>
        <v>0</v>
      </c>
      <c r="AG17" s="47">
        <f>IF($B17='Reference Cells'!$A$6,$D17*'Fund Stats'!I$21,IF($B17='Reference Cells'!$A$3,$D17*'Fund Stats'!I$20,IF($B17='Reference Cells'!$A$4,$D17*'Fund Stats'!I$22,IF($B17='Reference Cells'!$A$5,$D17*'Fund Stats'!I$23,IF($B17='Reference Cells'!$A$7,$D17*'Fund Stats'!I$24,IF($B17='Reference Cells'!$A$8,$D17*'Fund Stats'!I$25,IF(OR($B17='Reference Cells'!$A$2,$B17='Reference Cells'!$A$9),$D17*M17,"")))))))</f>
        <v>0</v>
      </c>
      <c r="AH17" s="47">
        <f>IF($B17='Reference Cells'!$A$6,$D17*'Fund Stats'!J$21,IF($B17='Reference Cells'!$A$3,$D17*'Fund Stats'!J$20,IF($B17='Reference Cells'!$A$4,$D17*'Fund Stats'!J$22,IF($B17='Reference Cells'!$A$5,$D17*'Fund Stats'!J$23,IF($B17='Reference Cells'!$A$7,$D17*'Fund Stats'!J$24,IF($B17='Reference Cells'!$A$8,$D17*'Fund Stats'!J$25,IF(OR($B17='Reference Cells'!$A$2,$B17='Reference Cells'!$A$9),$D17*N17,"")))))))</f>
        <v>0</v>
      </c>
      <c r="AI17" s="47">
        <f>IF($B17='Reference Cells'!$A$6,$D17*'Fund Stats'!K$21,IF($B17='Reference Cells'!$A$3,$D17*'Fund Stats'!K$20,IF($B17='Reference Cells'!$A$4,$D17*'Fund Stats'!K$22,IF($B17='Reference Cells'!$A$5,$D17*'Fund Stats'!K$23,IF($B17='Reference Cells'!$A$7,$D17*'Fund Stats'!K$24,IF($B17='Reference Cells'!$A$8,$D17*'Fund Stats'!K$25,IF(OR($B17='Reference Cells'!$A$2,$B17='Reference Cells'!$A$9),$D17*O17,"")))))))</f>
        <v>0</v>
      </c>
      <c r="AJ17" s="47">
        <f>IF($B17='Reference Cells'!$A$6,$D17*'Fund Stats'!L$21,IF($B17='Reference Cells'!$A$3,$D17*'Fund Stats'!L$20,IF($B17='Reference Cells'!$A$4,$D17*'Fund Stats'!L$22,IF($B17='Reference Cells'!$A$5,$D17*'Fund Stats'!L$23,IF($B17='Reference Cells'!$A$7,$D17*'Fund Stats'!L$24,IF($B17='Reference Cells'!$A$8,$D17*'Fund Stats'!L$25,IF(OR($B17='Reference Cells'!$A$2,$B17='Reference Cells'!$A$9),$D17*P17,"")))))))</f>
        <v>0</v>
      </c>
      <c r="AK17" s="47">
        <f>IF($B17='Reference Cells'!$A$6,$D17*'Fund Stats'!M$21,IF($B17='Reference Cells'!$A$3,$D17*'Fund Stats'!M$20,IF($B17='Reference Cells'!$A$4,$D17*'Fund Stats'!M$22,IF($B17='Reference Cells'!$A$5,$D17*'Fund Stats'!M$23,IF($B17='Reference Cells'!$A$7,$D17*'Fund Stats'!M$24,IF($B17='Reference Cells'!$A$8,$D17*'Fund Stats'!M$25,IF(OR($B17='Reference Cells'!$A$2,$B17='Reference Cells'!$A$9),$D17*Q17,"")))))))</f>
        <v>0</v>
      </c>
      <c r="AL17" s="47">
        <f>IF($B17='Reference Cells'!$A$6,$D17*'Fund Stats'!N$21,IF($B17='Reference Cells'!$A$3,$D17*'Fund Stats'!N$20,IF($B17='Reference Cells'!$A$4,$D17*'Fund Stats'!N$22,IF($B17='Reference Cells'!$A$5,$D17*'Fund Stats'!N$23,IF($B17='Reference Cells'!$A$7,$D17*'Fund Stats'!N$24,IF($B17='Reference Cells'!$A$8,$D17*'Fund Stats'!N$25,IF(OR($B17='Reference Cells'!$A$2,$B17='Reference Cells'!$A$9),$D17*R17,"")))))))</f>
        <v>0</v>
      </c>
      <c r="AM17" s="47">
        <f>IF($B17='Reference Cells'!$A$6,$D17*'Fund Stats'!O$21,IF($B17='Reference Cells'!$A$3,$D17*'Fund Stats'!O$20,IF($B17='Reference Cells'!$A$4,$D17*'Fund Stats'!O$22,IF($B17='Reference Cells'!$A$5,$D17*'Fund Stats'!O$23,IF($B17='Reference Cells'!$A$7,$D17*'Fund Stats'!O$24,IF($B17='Reference Cells'!$A$8,$D17*'Fund Stats'!O$25,IF(OR($B17='Reference Cells'!$A$2,$B17='Reference Cells'!$A$9),$D17*S17,"")))))))</f>
        <v>0</v>
      </c>
      <c r="AN17" s="47">
        <f>IF($B17='Reference Cells'!$A$6,$D17*'Fund Stats'!P$21,IF($B17='Reference Cells'!$A$3,$D17*'Fund Stats'!P$20,IF($B17='Reference Cells'!$A$4,$D17*'Fund Stats'!P$22,IF($B17='Reference Cells'!$A$5,$D17*'Fund Stats'!P$23,IF($B17='Reference Cells'!$A$7,$D17*'Fund Stats'!P$24,IF($B17='Reference Cells'!$A$8,$D17*'Fund Stats'!P$25,IF(OR($B17='Reference Cells'!$A$2,$B17='Reference Cells'!$A$9),$D17*T17,"")))))))</f>
        <v>0</v>
      </c>
      <c r="AO17" s="47">
        <f>IF($B17='Reference Cells'!$A$6,$D17*'Fund Stats'!Q$21,IF($B17='Reference Cells'!$A$3,$D17*'Fund Stats'!Q$20,IF($B17='Reference Cells'!$A$4,$D17*'Fund Stats'!Q$22,IF($B17='Reference Cells'!$A$5,$D17*'Fund Stats'!Q$23,IF($B17='Reference Cells'!$A$7,$D17*'Fund Stats'!Q$24,IF($B17='Reference Cells'!$A$8,$D17*'Fund Stats'!Q$25,IF(OR($B17='Reference Cells'!$A$2,$B17='Reference Cells'!$A$9),$D17*U17,"")))))))</f>
        <v>0</v>
      </c>
      <c r="AP17" s="47">
        <f>IF($B17='Reference Cells'!$A$6,$D17*'Fund Stats'!R$21,IF($B17='Reference Cells'!$A$3,$D17*'Fund Stats'!R$20,IF($B17='Reference Cells'!$A$4,$D17*'Fund Stats'!R$22,IF($B17='Reference Cells'!$A$5,$D17*'Fund Stats'!R$23,IF($B17='Reference Cells'!$A$7,$D17*'Fund Stats'!R$24,IF($B17='Reference Cells'!$A$8,$D17*'Fund Stats'!R$25,IF(OR($B17='Reference Cells'!$A$2,$B17='Reference Cells'!$A$9),$D17*V17,"")))))))</f>
        <v>0</v>
      </c>
      <c r="AQ17" s="46"/>
      <c r="AT17" s="217">
        <f t="shared" si="4"/>
        <v>0</v>
      </c>
      <c r="AU17" s="217">
        <f t="shared" si="2"/>
        <v>0</v>
      </c>
      <c r="AV17" s="217">
        <f t="shared" si="2"/>
        <v>0</v>
      </c>
      <c r="AW17" s="217">
        <f t="shared" si="2"/>
        <v>0</v>
      </c>
      <c r="AX17" s="217">
        <f t="shared" si="2"/>
        <v>0</v>
      </c>
      <c r="AY17" s="217">
        <f t="shared" si="2"/>
        <v>0</v>
      </c>
      <c r="AZ17" s="217">
        <f t="shared" si="2"/>
        <v>0</v>
      </c>
      <c r="BA17" s="217">
        <f t="shared" si="2"/>
        <v>0</v>
      </c>
      <c r="BB17" s="217">
        <f t="shared" si="2"/>
        <v>0</v>
      </c>
      <c r="BC17" s="217">
        <f t="shared" si="2"/>
        <v>0</v>
      </c>
      <c r="BD17" s="217">
        <f t="shared" si="2"/>
        <v>0</v>
      </c>
      <c r="BE17" s="217">
        <f t="shared" si="2"/>
        <v>0</v>
      </c>
      <c r="BF17" s="217">
        <f t="shared" si="2"/>
        <v>0</v>
      </c>
      <c r="BG17" s="217">
        <f t="shared" si="2"/>
        <v>0</v>
      </c>
      <c r="BH17" s="217">
        <f t="shared" si="2"/>
        <v>0</v>
      </c>
      <c r="BI17" s="217">
        <f t="shared" si="2"/>
        <v>0</v>
      </c>
      <c r="BJ17" s="217">
        <f t="shared" si="2"/>
        <v>0</v>
      </c>
      <c r="BK17" s="217">
        <f t="shared" si="5"/>
        <v>0</v>
      </c>
    </row>
    <row r="18" spans="1:63" ht="18.75">
      <c r="A18" s="135">
        <v>9</v>
      </c>
      <c r="B18" s="188"/>
      <c r="C18" s="189"/>
      <c r="D18" s="191"/>
      <c r="E18" s="170" t="str">
        <f t="shared" si="3"/>
        <v/>
      </c>
      <c r="F18" s="274"/>
      <c r="G18" s="95"/>
      <c r="H18" s="95"/>
      <c r="I18" s="95"/>
      <c r="J18" s="95"/>
      <c r="K18" s="95"/>
      <c r="L18" s="95"/>
      <c r="M18" s="95"/>
      <c r="N18" s="95"/>
      <c r="O18" s="95"/>
      <c r="P18" s="95"/>
      <c r="Q18" s="95"/>
      <c r="R18" s="95"/>
      <c r="S18" s="95"/>
      <c r="T18" s="95"/>
      <c r="U18" s="95"/>
      <c r="V18" s="94"/>
      <c r="W18" s="276" t="str">
        <f t="shared" si="1"/>
        <v/>
      </c>
      <c r="Y18" s="32">
        <f t="shared" si="0"/>
        <v>9</v>
      </c>
      <c r="Z18" s="47">
        <f>IF($B18='Reference Cells'!$A$6,$D18*'Fund Stats'!B$21,IF($B18='Reference Cells'!$A$3,$D18*'Fund Stats'!B$20,IF($B18='Reference Cells'!$A$4,$D18*'Fund Stats'!B$22,IF($B18='Reference Cells'!$A$5,$D18*'Fund Stats'!B$23,IF($B18='Reference Cells'!$A$7,$D18*'Fund Stats'!B$24,IF($B18='Reference Cells'!$A$8,$D18*'Fund Stats'!B$25,IF(OR($B18='Reference Cells'!$A$2,$B18='Reference Cells'!$A$9),$D18*F18,"")))))))</f>
        <v>0</v>
      </c>
      <c r="AA18" s="47">
        <f>IF($B18='Reference Cells'!$A$6,$D18*'Fund Stats'!C$21,IF($B18='Reference Cells'!$A$3,$D18*'Fund Stats'!C$20,IF($B18='Reference Cells'!$A$4,$D18*'Fund Stats'!C$22,IF($B18='Reference Cells'!$A$5,$D18*'Fund Stats'!C$23,IF($B18='Reference Cells'!$A$7,$D18*'Fund Stats'!C$24,IF($B18='Reference Cells'!$A$8,$D18*'Fund Stats'!C$25,IF(OR($B18='Reference Cells'!$A$2,$B18='Reference Cells'!$A$9),$D18*G18,"")))))))</f>
        <v>0</v>
      </c>
      <c r="AB18" s="47">
        <f>IF($B18='Reference Cells'!$A$6,$D18*'Fund Stats'!D$21,IF($B18='Reference Cells'!$A$3,$D18*'Fund Stats'!D$20,IF($B18='Reference Cells'!$A$4,$D18*'Fund Stats'!D$22,IF($B18='Reference Cells'!$A$5,$D18*'Fund Stats'!D$23,IF($B18='Reference Cells'!$A$7,$D18*'Fund Stats'!D$24,IF($B18='Reference Cells'!$A$8,$D18*'Fund Stats'!D$25,IF(OR($B18='Reference Cells'!$A$2,$B18='Reference Cells'!$A$9),$D18*H18,"")))))))</f>
        <v>0</v>
      </c>
      <c r="AC18" s="47">
        <f>IF($B18='Reference Cells'!$A$6,$D18*'Fund Stats'!E$21,IF($B18='Reference Cells'!$A$3,$D18*'Fund Stats'!E$20,IF($B18='Reference Cells'!$A$4,$D18*'Fund Stats'!E$22,IF($B18='Reference Cells'!$A$5,$D18*'Fund Stats'!E$23,IF($B18='Reference Cells'!$A$7,$D18*'Fund Stats'!E$24,IF($B18='Reference Cells'!$A$8,$D18*'Fund Stats'!E$25,IF(OR($B18='Reference Cells'!$A$2,$B18='Reference Cells'!$A$9),$D18*I18,"")))))))</f>
        <v>0</v>
      </c>
      <c r="AD18" s="47">
        <f>IF($B18='Reference Cells'!$A$6,$D18*'Fund Stats'!F$21,IF($B18='Reference Cells'!$A$3,$D18*'Fund Stats'!F$20,IF($B18='Reference Cells'!$A$4,$D18*'Fund Stats'!F$22,IF($B18='Reference Cells'!$A$5,$D18*'Fund Stats'!F$23,IF($B18='Reference Cells'!$A$7,$D18*'Fund Stats'!F$24,IF($B18='Reference Cells'!$A$8,$D18*'Fund Stats'!F$25,IF(OR($B18='Reference Cells'!$A$2,$B18='Reference Cells'!$A$9),$D18*J18,"")))))))</f>
        <v>0</v>
      </c>
      <c r="AE18" s="47">
        <f>IF($B18='Reference Cells'!$A$6,$D18*'Fund Stats'!G$21,IF($B18='Reference Cells'!$A$3,$D18*'Fund Stats'!G$20,IF($B18='Reference Cells'!$A$4,$D18*'Fund Stats'!G$22,IF($B18='Reference Cells'!$A$5,$D18*'Fund Stats'!G$23,IF($B18='Reference Cells'!$A$7,$D18*'Fund Stats'!G$24,IF($B18='Reference Cells'!$A$8,$D18*'Fund Stats'!G$25,IF(OR($B18='Reference Cells'!$A$2,$B18='Reference Cells'!$A$9),$D18*K18,"")))))))</f>
        <v>0</v>
      </c>
      <c r="AF18" s="47">
        <f>IF($B18='Reference Cells'!$A$6,$D18*'Fund Stats'!H$21,IF($B18='Reference Cells'!$A$3,$D18*'Fund Stats'!H$20,IF($B18='Reference Cells'!$A$4,$D18*'Fund Stats'!H$22,IF($B18='Reference Cells'!$A$5,$D18*'Fund Stats'!H$23,IF($B18='Reference Cells'!$A$7,$D18*'Fund Stats'!H$24,IF($B18='Reference Cells'!$A$8,$D18*'Fund Stats'!H$25,IF(OR($B18='Reference Cells'!$A$2,$B18='Reference Cells'!$A$9),$D18*L18,"")))))))</f>
        <v>0</v>
      </c>
      <c r="AG18" s="47">
        <f>IF($B18='Reference Cells'!$A$6,$D18*'Fund Stats'!I$21,IF($B18='Reference Cells'!$A$3,$D18*'Fund Stats'!I$20,IF($B18='Reference Cells'!$A$4,$D18*'Fund Stats'!I$22,IF($B18='Reference Cells'!$A$5,$D18*'Fund Stats'!I$23,IF($B18='Reference Cells'!$A$7,$D18*'Fund Stats'!I$24,IF($B18='Reference Cells'!$A$8,$D18*'Fund Stats'!I$25,IF(OR($B18='Reference Cells'!$A$2,$B18='Reference Cells'!$A$9),$D18*M18,"")))))))</f>
        <v>0</v>
      </c>
      <c r="AH18" s="47">
        <f>IF($B18='Reference Cells'!$A$6,$D18*'Fund Stats'!J$21,IF($B18='Reference Cells'!$A$3,$D18*'Fund Stats'!J$20,IF($B18='Reference Cells'!$A$4,$D18*'Fund Stats'!J$22,IF($B18='Reference Cells'!$A$5,$D18*'Fund Stats'!J$23,IF($B18='Reference Cells'!$A$7,$D18*'Fund Stats'!J$24,IF($B18='Reference Cells'!$A$8,$D18*'Fund Stats'!J$25,IF(OR($B18='Reference Cells'!$A$2,$B18='Reference Cells'!$A$9),$D18*N18,"")))))))</f>
        <v>0</v>
      </c>
      <c r="AI18" s="47">
        <f>IF($B18='Reference Cells'!$A$6,$D18*'Fund Stats'!K$21,IF($B18='Reference Cells'!$A$3,$D18*'Fund Stats'!K$20,IF($B18='Reference Cells'!$A$4,$D18*'Fund Stats'!K$22,IF($B18='Reference Cells'!$A$5,$D18*'Fund Stats'!K$23,IF($B18='Reference Cells'!$A$7,$D18*'Fund Stats'!K$24,IF($B18='Reference Cells'!$A$8,$D18*'Fund Stats'!K$25,IF(OR($B18='Reference Cells'!$A$2,$B18='Reference Cells'!$A$9),$D18*O18,"")))))))</f>
        <v>0</v>
      </c>
      <c r="AJ18" s="47">
        <f>IF($B18='Reference Cells'!$A$6,$D18*'Fund Stats'!L$21,IF($B18='Reference Cells'!$A$3,$D18*'Fund Stats'!L$20,IF($B18='Reference Cells'!$A$4,$D18*'Fund Stats'!L$22,IF($B18='Reference Cells'!$A$5,$D18*'Fund Stats'!L$23,IF($B18='Reference Cells'!$A$7,$D18*'Fund Stats'!L$24,IF($B18='Reference Cells'!$A$8,$D18*'Fund Stats'!L$25,IF(OR($B18='Reference Cells'!$A$2,$B18='Reference Cells'!$A$9),$D18*P18,"")))))))</f>
        <v>0</v>
      </c>
      <c r="AK18" s="47">
        <f>IF($B18='Reference Cells'!$A$6,$D18*'Fund Stats'!M$21,IF($B18='Reference Cells'!$A$3,$D18*'Fund Stats'!M$20,IF($B18='Reference Cells'!$A$4,$D18*'Fund Stats'!M$22,IF($B18='Reference Cells'!$A$5,$D18*'Fund Stats'!M$23,IF($B18='Reference Cells'!$A$7,$D18*'Fund Stats'!M$24,IF($B18='Reference Cells'!$A$8,$D18*'Fund Stats'!M$25,IF(OR($B18='Reference Cells'!$A$2,$B18='Reference Cells'!$A$9),$D18*Q18,"")))))))</f>
        <v>0</v>
      </c>
      <c r="AL18" s="47">
        <f>IF($B18='Reference Cells'!$A$6,$D18*'Fund Stats'!N$21,IF($B18='Reference Cells'!$A$3,$D18*'Fund Stats'!N$20,IF($B18='Reference Cells'!$A$4,$D18*'Fund Stats'!N$22,IF($B18='Reference Cells'!$A$5,$D18*'Fund Stats'!N$23,IF($B18='Reference Cells'!$A$7,$D18*'Fund Stats'!N$24,IF($B18='Reference Cells'!$A$8,$D18*'Fund Stats'!N$25,IF(OR($B18='Reference Cells'!$A$2,$B18='Reference Cells'!$A$9),$D18*R18,"")))))))</f>
        <v>0</v>
      </c>
      <c r="AM18" s="47">
        <f>IF($B18='Reference Cells'!$A$6,$D18*'Fund Stats'!O$21,IF($B18='Reference Cells'!$A$3,$D18*'Fund Stats'!O$20,IF($B18='Reference Cells'!$A$4,$D18*'Fund Stats'!O$22,IF($B18='Reference Cells'!$A$5,$D18*'Fund Stats'!O$23,IF($B18='Reference Cells'!$A$7,$D18*'Fund Stats'!O$24,IF($B18='Reference Cells'!$A$8,$D18*'Fund Stats'!O$25,IF(OR($B18='Reference Cells'!$A$2,$B18='Reference Cells'!$A$9),$D18*S18,"")))))))</f>
        <v>0</v>
      </c>
      <c r="AN18" s="47">
        <f>IF($B18='Reference Cells'!$A$6,$D18*'Fund Stats'!P$21,IF($B18='Reference Cells'!$A$3,$D18*'Fund Stats'!P$20,IF($B18='Reference Cells'!$A$4,$D18*'Fund Stats'!P$22,IF($B18='Reference Cells'!$A$5,$D18*'Fund Stats'!P$23,IF($B18='Reference Cells'!$A$7,$D18*'Fund Stats'!P$24,IF($B18='Reference Cells'!$A$8,$D18*'Fund Stats'!P$25,IF(OR($B18='Reference Cells'!$A$2,$B18='Reference Cells'!$A$9),$D18*T18,"")))))))</f>
        <v>0</v>
      </c>
      <c r="AO18" s="47">
        <f>IF($B18='Reference Cells'!$A$6,$D18*'Fund Stats'!Q$21,IF($B18='Reference Cells'!$A$3,$D18*'Fund Stats'!Q$20,IF($B18='Reference Cells'!$A$4,$D18*'Fund Stats'!Q$22,IF($B18='Reference Cells'!$A$5,$D18*'Fund Stats'!Q$23,IF($B18='Reference Cells'!$A$7,$D18*'Fund Stats'!Q$24,IF($B18='Reference Cells'!$A$8,$D18*'Fund Stats'!Q$25,IF(OR($B18='Reference Cells'!$A$2,$B18='Reference Cells'!$A$9),$D18*U18,"")))))))</f>
        <v>0</v>
      </c>
      <c r="AP18" s="47">
        <f>IF($B18='Reference Cells'!$A$6,$D18*'Fund Stats'!R$21,IF($B18='Reference Cells'!$A$3,$D18*'Fund Stats'!R$20,IF($B18='Reference Cells'!$A$4,$D18*'Fund Stats'!R$22,IF($B18='Reference Cells'!$A$5,$D18*'Fund Stats'!R$23,IF($B18='Reference Cells'!$A$7,$D18*'Fund Stats'!R$24,IF($B18='Reference Cells'!$A$8,$D18*'Fund Stats'!R$25,IF(OR($B18='Reference Cells'!$A$2,$B18='Reference Cells'!$A$9),$D18*V18,"")))))))</f>
        <v>0</v>
      </c>
      <c r="AQ18" s="46"/>
      <c r="AT18" s="217">
        <f t="shared" si="4"/>
        <v>0</v>
      </c>
      <c r="AU18" s="217">
        <f t="shared" si="2"/>
        <v>0</v>
      </c>
      <c r="AV18" s="217">
        <f t="shared" si="2"/>
        <v>0</v>
      </c>
      <c r="AW18" s="217">
        <f t="shared" si="2"/>
        <v>0</v>
      </c>
      <c r="AX18" s="217">
        <f t="shared" si="2"/>
        <v>0</v>
      </c>
      <c r="AY18" s="217">
        <f t="shared" si="2"/>
        <v>0</v>
      </c>
      <c r="AZ18" s="217">
        <f t="shared" si="2"/>
        <v>0</v>
      </c>
      <c r="BA18" s="217">
        <f t="shared" si="2"/>
        <v>0</v>
      </c>
      <c r="BB18" s="217">
        <f t="shared" si="2"/>
        <v>0</v>
      </c>
      <c r="BC18" s="217">
        <f t="shared" si="2"/>
        <v>0</v>
      </c>
      <c r="BD18" s="217">
        <f t="shared" si="2"/>
        <v>0</v>
      </c>
      <c r="BE18" s="217">
        <f t="shared" si="2"/>
        <v>0</v>
      </c>
      <c r="BF18" s="217">
        <f t="shared" si="2"/>
        <v>0</v>
      </c>
      <c r="BG18" s="217">
        <f t="shared" si="2"/>
        <v>0</v>
      </c>
      <c r="BH18" s="217">
        <f t="shared" si="2"/>
        <v>0</v>
      </c>
      <c r="BI18" s="217">
        <f t="shared" si="2"/>
        <v>0</v>
      </c>
      <c r="BJ18" s="217">
        <f t="shared" si="2"/>
        <v>0</v>
      </c>
      <c r="BK18" s="217">
        <f t="shared" si="5"/>
        <v>0</v>
      </c>
    </row>
    <row r="19" spans="1:63" ht="19.5" thickBot="1">
      <c r="A19" s="135">
        <v>10</v>
      </c>
      <c r="B19" s="188"/>
      <c r="C19" s="189"/>
      <c r="D19" s="192"/>
      <c r="E19" s="170" t="str">
        <f t="shared" si="3"/>
        <v/>
      </c>
      <c r="F19" s="274"/>
      <c r="G19" s="95"/>
      <c r="H19" s="95"/>
      <c r="I19" s="95"/>
      <c r="J19" s="95"/>
      <c r="K19" s="95"/>
      <c r="L19" s="95"/>
      <c r="M19" s="95"/>
      <c r="N19" s="95"/>
      <c r="O19" s="95"/>
      <c r="P19" s="95"/>
      <c r="Q19" s="95"/>
      <c r="R19" s="95"/>
      <c r="S19" s="95"/>
      <c r="T19" s="95"/>
      <c r="U19" s="95"/>
      <c r="V19" s="94"/>
      <c r="W19" s="276" t="str">
        <f t="shared" si="1"/>
        <v/>
      </c>
      <c r="Y19" s="105">
        <f t="shared" si="0"/>
        <v>10</v>
      </c>
      <c r="Z19" s="47">
        <f>IF($B19='Reference Cells'!$A$6,$D19*'Fund Stats'!B$21,IF($B19='Reference Cells'!$A$3,$D19*'Fund Stats'!B$20,IF($B19='Reference Cells'!$A$4,$D19*'Fund Stats'!B$22,IF($B19='Reference Cells'!$A$5,$D19*'Fund Stats'!B$23,IF($B19='Reference Cells'!$A$7,$D19*'Fund Stats'!B$24,IF($B19='Reference Cells'!$A$8,$D19*'Fund Stats'!B$25,IF(OR($B19='Reference Cells'!$A$2,$B19='Reference Cells'!$A$9),$D19*F19,"")))))))</f>
        <v>0</v>
      </c>
      <c r="AA19" s="47">
        <f>IF($B19='Reference Cells'!$A$6,$D19*'Fund Stats'!C$21,IF($B19='Reference Cells'!$A$3,$D19*'Fund Stats'!C$20,IF($B19='Reference Cells'!$A$4,$D19*'Fund Stats'!C$22,IF($B19='Reference Cells'!$A$5,$D19*'Fund Stats'!C$23,IF($B19='Reference Cells'!$A$7,$D19*'Fund Stats'!C$24,IF($B19='Reference Cells'!$A$8,$D19*'Fund Stats'!C$25,IF(OR($B19='Reference Cells'!$A$2,$B19='Reference Cells'!$A$9),$D19*G19,"")))))))</f>
        <v>0</v>
      </c>
      <c r="AB19" s="47">
        <f>IF($B19='Reference Cells'!$A$6,$D19*'Fund Stats'!D$21,IF($B19='Reference Cells'!$A$3,$D19*'Fund Stats'!D$20,IF($B19='Reference Cells'!$A$4,$D19*'Fund Stats'!D$22,IF($B19='Reference Cells'!$A$5,$D19*'Fund Stats'!D$23,IF($B19='Reference Cells'!$A$7,$D19*'Fund Stats'!D$24,IF($B19='Reference Cells'!$A$8,$D19*'Fund Stats'!D$25,IF(OR($B19='Reference Cells'!$A$2,$B19='Reference Cells'!$A$9),$D19*H19,"")))))))</f>
        <v>0</v>
      </c>
      <c r="AC19" s="47">
        <f>IF($B19='Reference Cells'!$A$6,$D19*'Fund Stats'!E$21,IF($B19='Reference Cells'!$A$3,$D19*'Fund Stats'!E$20,IF($B19='Reference Cells'!$A$4,$D19*'Fund Stats'!E$22,IF($B19='Reference Cells'!$A$5,$D19*'Fund Stats'!E$23,IF($B19='Reference Cells'!$A$7,$D19*'Fund Stats'!E$24,IF($B19='Reference Cells'!$A$8,$D19*'Fund Stats'!E$25,IF(OR($B19='Reference Cells'!$A$2,$B19='Reference Cells'!$A$9),$D19*I19,"")))))))</f>
        <v>0</v>
      </c>
      <c r="AD19" s="47">
        <f>IF($B19='Reference Cells'!$A$6,$D19*'Fund Stats'!F$21,IF($B19='Reference Cells'!$A$3,$D19*'Fund Stats'!F$20,IF($B19='Reference Cells'!$A$4,$D19*'Fund Stats'!F$22,IF($B19='Reference Cells'!$A$5,$D19*'Fund Stats'!F$23,IF($B19='Reference Cells'!$A$7,$D19*'Fund Stats'!F$24,IF($B19='Reference Cells'!$A$8,$D19*'Fund Stats'!F$25,IF(OR($B19='Reference Cells'!$A$2,$B19='Reference Cells'!$A$9),$D19*J19,"")))))))</f>
        <v>0</v>
      </c>
      <c r="AE19" s="47">
        <f>IF($B19='Reference Cells'!$A$6,$D19*'Fund Stats'!G$21,IF($B19='Reference Cells'!$A$3,$D19*'Fund Stats'!G$20,IF($B19='Reference Cells'!$A$4,$D19*'Fund Stats'!G$22,IF($B19='Reference Cells'!$A$5,$D19*'Fund Stats'!G$23,IF($B19='Reference Cells'!$A$7,$D19*'Fund Stats'!G$24,IF($B19='Reference Cells'!$A$8,$D19*'Fund Stats'!G$25,IF(OR($B19='Reference Cells'!$A$2,$B19='Reference Cells'!$A$9),$D19*K19,"")))))))</f>
        <v>0</v>
      </c>
      <c r="AF19" s="47">
        <f>IF($B19='Reference Cells'!$A$6,$D19*'Fund Stats'!H$21,IF($B19='Reference Cells'!$A$3,$D19*'Fund Stats'!H$20,IF($B19='Reference Cells'!$A$4,$D19*'Fund Stats'!H$22,IF($B19='Reference Cells'!$A$5,$D19*'Fund Stats'!H$23,IF($B19='Reference Cells'!$A$7,$D19*'Fund Stats'!H$24,IF($B19='Reference Cells'!$A$8,$D19*'Fund Stats'!H$25,IF(OR($B19='Reference Cells'!$A$2,$B19='Reference Cells'!$A$9),$D19*L19,"")))))))</f>
        <v>0</v>
      </c>
      <c r="AG19" s="47">
        <f>IF($B19='Reference Cells'!$A$6,$D19*'Fund Stats'!I$21,IF($B19='Reference Cells'!$A$3,$D19*'Fund Stats'!I$20,IF($B19='Reference Cells'!$A$4,$D19*'Fund Stats'!I$22,IF($B19='Reference Cells'!$A$5,$D19*'Fund Stats'!I$23,IF($B19='Reference Cells'!$A$7,$D19*'Fund Stats'!I$24,IF($B19='Reference Cells'!$A$8,$D19*'Fund Stats'!I$25,IF(OR($B19='Reference Cells'!$A$2,$B19='Reference Cells'!$A$9),$D19*M19,"")))))))</f>
        <v>0</v>
      </c>
      <c r="AH19" s="47">
        <f>IF($B19='Reference Cells'!$A$6,$D19*'Fund Stats'!J$21,IF($B19='Reference Cells'!$A$3,$D19*'Fund Stats'!J$20,IF($B19='Reference Cells'!$A$4,$D19*'Fund Stats'!J$22,IF($B19='Reference Cells'!$A$5,$D19*'Fund Stats'!J$23,IF($B19='Reference Cells'!$A$7,$D19*'Fund Stats'!J$24,IF($B19='Reference Cells'!$A$8,$D19*'Fund Stats'!J$25,IF(OR($B19='Reference Cells'!$A$2,$B19='Reference Cells'!$A$9),$D19*N19,"")))))))</f>
        <v>0</v>
      </c>
      <c r="AI19" s="47">
        <f>IF($B19='Reference Cells'!$A$6,$D19*'Fund Stats'!K$21,IF($B19='Reference Cells'!$A$3,$D19*'Fund Stats'!K$20,IF($B19='Reference Cells'!$A$4,$D19*'Fund Stats'!K$22,IF($B19='Reference Cells'!$A$5,$D19*'Fund Stats'!K$23,IF($B19='Reference Cells'!$A$7,$D19*'Fund Stats'!K$24,IF($B19='Reference Cells'!$A$8,$D19*'Fund Stats'!K$25,IF(OR($B19='Reference Cells'!$A$2,$B19='Reference Cells'!$A$9),$D19*O19,"")))))))</f>
        <v>0</v>
      </c>
      <c r="AJ19" s="47">
        <f>IF($B19='Reference Cells'!$A$6,$D19*'Fund Stats'!L$21,IF($B19='Reference Cells'!$A$3,$D19*'Fund Stats'!L$20,IF($B19='Reference Cells'!$A$4,$D19*'Fund Stats'!L$22,IF($B19='Reference Cells'!$A$5,$D19*'Fund Stats'!L$23,IF($B19='Reference Cells'!$A$7,$D19*'Fund Stats'!L$24,IF($B19='Reference Cells'!$A$8,$D19*'Fund Stats'!L$25,IF(OR($B19='Reference Cells'!$A$2,$B19='Reference Cells'!$A$9),$D19*P19,"")))))))</f>
        <v>0</v>
      </c>
      <c r="AK19" s="47">
        <f>IF($B19='Reference Cells'!$A$6,$D19*'Fund Stats'!M$21,IF($B19='Reference Cells'!$A$3,$D19*'Fund Stats'!M$20,IF($B19='Reference Cells'!$A$4,$D19*'Fund Stats'!M$22,IF($B19='Reference Cells'!$A$5,$D19*'Fund Stats'!M$23,IF($B19='Reference Cells'!$A$7,$D19*'Fund Stats'!M$24,IF($B19='Reference Cells'!$A$8,$D19*'Fund Stats'!M$25,IF(OR($B19='Reference Cells'!$A$2,$B19='Reference Cells'!$A$9),$D19*Q19,"")))))))</f>
        <v>0</v>
      </c>
      <c r="AL19" s="47">
        <f>IF($B19='Reference Cells'!$A$6,$D19*'Fund Stats'!N$21,IF($B19='Reference Cells'!$A$3,$D19*'Fund Stats'!N$20,IF($B19='Reference Cells'!$A$4,$D19*'Fund Stats'!N$22,IF($B19='Reference Cells'!$A$5,$D19*'Fund Stats'!N$23,IF($B19='Reference Cells'!$A$7,$D19*'Fund Stats'!N$24,IF($B19='Reference Cells'!$A$8,$D19*'Fund Stats'!N$25,IF(OR($B19='Reference Cells'!$A$2,$B19='Reference Cells'!$A$9),$D19*R19,"")))))))</f>
        <v>0</v>
      </c>
      <c r="AM19" s="47">
        <f>IF($B19='Reference Cells'!$A$6,$D19*'Fund Stats'!O$21,IF($B19='Reference Cells'!$A$3,$D19*'Fund Stats'!O$20,IF($B19='Reference Cells'!$A$4,$D19*'Fund Stats'!O$22,IF($B19='Reference Cells'!$A$5,$D19*'Fund Stats'!O$23,IF($B19='Reference Cells'!$A$7,$D19*'Fund Stats'!O$24,IF($B19='Reference Cells'!$A$8,$D19*'Fund Stats'!O$25,IF(OR($B19='Reference Cells'!$A$2,$B19='Reference Cells'!$A$9),$D19*S19,"")))))))</f>
        <v>0</v>
      </c>
      <c r="AN19" s="47">
        <f>IF($B19='Reference Cells'!$A$6,$D19*'Fund Stats'!P$21,IF($B19='Reference Cells'!$A$3,$D19*'Fund Stats'!P$20,IF($B19='Reference Cells'!$A$4,$D19*'Fund Stats'!P$22,IF($B19='Reference Cells'!$A$5,$D19*'Fund Stats'!P$23,IF($B19='Reference Cells'!$A$7,$D19*'Fund Stats'!P$24,IF($B19='Reference Cells'!$A$8,$D19*'Fund Stats'!P$25,IF(OR($B19='Reference Cells'!$A$2,$B19='Reference Cells'!$A$9),$D19*T19,"")))))))</f>
        <v>0</v>
      </c>
      <c r="AO19" s="47">
        <f>IF($B19='Reference Cells'!$A$6,$D19*'Fund Stats'!Q$21,IF($B19='Reference Cells'!$A$3,$D19*'Fund Stats'!Q$20,IF($B19='Reference Cells'!$A$4,$D19*'Fund Stats'!Q$22,IF($B19='Reference Cells'!$A$5,$D19*'Fund Stats'!Q$23,IF($B19='Reference Cells'!$A$7,$D19*'Fund Stats'!Q$24,IF($B19='Reference Cells'!$A$8,$D19*'Fund Stats'!Q$25,IF(OR($B19='Reference Cells'!$A$2,$B19='Reference Cells'!$A$9),$D19*U19,"")))))))</f>
        <v>0</v>
      </c>
      <c r="AP19" s="47">
        <f>IF($B19='Reference Cells'!$A$6,$D19*'Fund Stats'!R$21,IF($B19='Reference Cells'!$A$3,$D19*'Fund Stats'!R$20,IF($B19='Reference Cells'!$A$4,$D19*'Fund Stats'!R$22,IF($B19='Reference Cells'!$A$5,$D19*'Fund Stats'!R$23,IF($B19='Reference Cells'!$A$7,$D19*'Fund Stats'!R$24,IF($B19='Reference Cells'!$A$8,$D19*'Fund Stats'!R$25,IF(OR($B19='Reference Cells'!$A$2,$B19='Reference Cells'!$A$9),$D19*V19,"")))))))</f>
        <v>0</v>
      </c>
      <c r="AQ19" s="46"/>
      <c r="AR19" s="51" t="s">
        <v>35</v>
      </c>
      <c r="AT19" s="217">
        <f t="shared" si="4"/>
        <v>0</v>
      </c>
      <c r="AU19" s="217">
        <f t="shared" si="2"/>
        <v>0</v>
      </c>
      <c r="AV19" s="217">
        <f t="shared" si="2"/>
        <v>0</v>
      </c>
      <c r="AW19" s="217">
        <f t="shared" si="2"/>
        <v>0</v>
      </c>
      <c r="AX19" s="217">
        <f t="shared" si="2"/>
        <v>0</v>
      </c>
      <c r="AY19" s="217">
        <f t="shared" si="2"/>
        <v>0</v>
      </c>
      <c r="AZ19" s="217">
        <f t="shared" si="2"/>
        <v>0</v>
      </c>
      <c r="BA19" s="217">
        <f t="shared" si="2"/>
        <v>0</v>
      </c>
      <c r="BB19" s="217">
        <f t="shared" si="2"/>
        <v>0</v>
      </c>
      <c r="BC19" s="217">
        <f t="shared" si="2"/>
        <v>0</v>
      </c>
      <c r="BD19" s="217">
        <f t="shared" si="2"/>
        <v>0</v>
      </c>
      <c r="BE19" s="217">
        <f t="shared" si="2"/>
        <v>0</v>
      </c>
      <c r="BF19" s="217">
        <f t="shared" si="2"/>
        <v>0</v>
      </c>
      <c r="BG19" s="217">
        <f t="shared" si="2"/>
        <v>0</v>
      </c>
      <c r="BH19" s="217">
        <f t="shared" si="2"/>
        <v>0</v>
      </c>
      <c r="BI19" s="217">
        <f t="shared" si="2"/>
        <v>0</v>
      </c>
      <c r="BJ19" s="217">
        <f t="shared" si="2"/>
        <v>0</v>
      </c>
      <c r="BK19" s="217">
        <f t="shared" si="5"/>
        <v>0</v>
      </c>
    </row>
    <row r="20" spans="1:63" ht="19.5" thickBot="1">
      <c r="A20" s="44"/>
      <c r="B20" s="44"/>
      <c r="D20" s="122" t="s">
        <v>39</v>
      </c>
      <c r="E20" s="123">
        <f>SUM(D10:D19)</f>
        <v>0</v>
      </c>
      <c r="F20" s="59"/>
      <c r="G20" s="59"/>
      <c r="H20" s="59"/>
      <c r="I20" s="59"/>
      <c r="J20" s="59"/>
      <c r="K20" s="59"/>
      <c r="L20" s="59"/>
      <c r="M20" s="59"/>
      <c r="N20" s="59"/>
      <c r="O20" s="59"/>
      <c r="P20" s="59"/>
      <c r="Q20" s="59"/>
      <c r="R20" s="59"/>
      <c r="S20" s="59"/>
      <c r="T20" s="59"/>
      <c r="U20" s="59"/>
      <c r="V20" s="1"/>
      <c r="W20" s="59"/>
      <c r="Y20" s="107" t="s">
        <v>40</v>
      </c>
      <c r="Z20" s="108">
        <f>IF($E20=0,F9*$E$9,SUM(Z10:Z19)*$E$9)</f>
        <v>0</v>
      </c>
      <c r="AA20" s="108">
        <f t="shared" ref="AA20:AP20" si="6">IF($E20=0,G9*$E$9,SUM(AA10:AA19)*$E$9)</f>
        <v>0</v>
      </c>
      <c r="AB20" s="108">
        <f t="shared" si="6"/>
        <v>0</v>
      </c>
      <c r="AC20" s="108">
        <f t="shared" si="6"/>
        <v>0</v>
      </c>
      <c r="AD20" s="108">
        <f t="shared" si="6"/>
        <v>0</v>
      </c>
      <c r="AE20" s="108">
        <f t="shared" si="6"/>
        <v>0</v>
      </c>
      <c r="AF20" s="108">
        <f t="shared" si="6"/>
        <v>0</v>
      </c>
      <c r="AG20" s="108">
        <f t="shared" si="6"/>
        <v>0</v>
      </c>
      <c r="AH20" s="108">
        <f t="shared" si="6"/>
        <v>0</v>
      </c>
      <c r="AI20" s="108">
        <f t="shared" si="6"/>
        <v>0</v>
      </c>
      <c r="AJ20" s="108">
        <f t="shared" si="6"/>
        <v>0</v>
      </c>
      <c r="AK20" s="108">
        <f t="shared" si="6"/>
        <v>0</v>
      </c>
      <c r="AL20" s="108">
        <f t="shared" si="6"/>
        <v>0</v>
      </c>
      <c r="AM20" s="108">
        <f t="shared" si="6"/>
        <v>0</v>
      </c>
      <c r="AN20" s="108">
        <f t="shared" si="6"/>
        <v>0</v>
      </c>
      <c r="AO20" s="108">
        <f t="shared" si="6"/>
        <v>0</v>
      </c>
      <c r="AP20" s="108">
        <f t="shared" si="6"/>
        <v>0</v>
      </c>
      <c r="AQ20" s="108"/>
      <c r="AR20" s="109">
        <f>SUM(Z20:AP20)</f>
        <v>0</v>
      </c>
      <c r="AT20" s="140"/>
      <c r="AU20" s="140"/>
      <c r="AV20" s="140"/>
      <c r="AW20" s="140"/>
      <c r="AX20" s="140"/>
      <c r="AY20" s="140"/>
      <c r="AZ20" s="140"/>
      <c r="BA20" s="140"/>
      <c r="BB20" s="140"/>
      <c r="BC20" s="140"/>
      <c r="BD20" s="140"/>
      <c r="BE20" s="140"/>
      <c r="BF20" s="140"/>
      <c r="BG20" s="140"/>
      <c r="BH20" s="140"/>
      <c r="BI20" s="140"/>
      <c r="BJ20" s="140"/>
      <c r="BK20" s="140"/>
    </row>
    <row r="21" spans="1:63" ht="18.75">
      <c r="A21" s="44"/>
      <c r="B21" s="44"/>
      <c r="C21" s="60"/>
      <c r="D21" s="1"/>
      <c r="E21" s="61"/>
      <c r="F21" s="59"/>
      <c r="G21" s="59"/>
      <c r="H21" s="59"/>
      <c r="I21" s="59"/>
      <c r="J21" s="59"/>
      <c r="K21" s="59"/>
      <c r="L21" s="59"/>
      <c r="M21" s="59"/>
      <c r="N21" s="59"/>
      <c r="O21" s="59"/>
      <c r="P21" s="59"/>
      <c r="Q21" s="59"/>
      <c r="R21" s="59"/>
      <c r="S21" s="59"/>
      <c r="T21" s="59"/>
      <c r="U21" s="59"/>
      <c r="V21" s="1"/>
      <c r="W21" s="59"/>
      <c r="Y21" s="110" t="s">
        <v>41</v>
      </c>
      <c r="Z21" s="141">
        <f>Z20*$B$4</f>
        <v>0</v>
      </c>
      <c r="AA21" s="141">
        <f t="shared" ref="AA21:AP21" si="7">AA20*$B$4</f>
        <v>0</v>
      </c>
      <c r="AB21" s="141">
        <f t="shared" si="7"/>
        <v>0</v>
      </c>
      <c r="AC21" s="141">
        <f t="shared" si="7"/>
        <v>0</v>
      </c>
      <c r="AD21" s="141">
        <f t="shared" si="7"/>
        <v>0</v>
      </c>
      <c r="AE21" s="141">
        <f t="shared" si="7"/>
        <v>0</v>
      </c>
      <c r="AF21" s="141">
        <f t="shared" si="7"/>
        <v>0</v>
      </c>
      <c r="AG21" s="141">
        <f t="shared" si="7"/>
        <v>0</v>
      </c>
      <c r="AH21" s="141">
        <f t="shared" si="7"/>
        <v>0</v>
      </c>
      <c r="AI21" s="141">
        <f t="shared" si="7"/>
        <v>0</v>
      </c>
      <c r="AJ21" s="141">
        <f t="shared" si="7"/>
        <v>0</v>
      </c>
      <c r="AK21" s="141">
        <f t="shared" si="7"/>
        <v>0</v>
      </c>
      <c r="AL21" s="141">
        <f t="shared" si="7"/>
        <v>0</v>
      </c>
      <c r="AM21" s="141">
        <f t="shared" si="7"/>
        <v>0</v>
      </c>
      <c r="AN21" s="141">
        <f t="shared" si="7"/>
        <v>0</v>
      </c>
      <c r="AO21" s="141">
        <f t="shared" si="7"/>
        <v>0</v>
      </c>
      <c r="AP21" s="141">
        <f t="shared" si="7"/>
        <v>0</v>
      </c>
      <c r="AQ21" s="141"/>
      <c r="AR21" s="142">
        <f>SUM(Z21:AP21)</f>
        <v>0</v>
      </c>
      <c r="AS21" s="141"/>
      <c r="AT21" s="140"/>
      <c r="AU21" s="140"/>
      <c r="AV21" s="140"/>
      <c r="AW21" s="140"/>
      <c r="AX21" s="140"/>
      <c r="AY21" s="140"/>
      <c r="AZ21" s="140"/>
      <c r="BA21" s="140"/>
      <c r="BB21" s="140"/>
      <c r="BC21" s="140"/>
      <c r="BD21" s="140"/>
      <c r="BE21" s="140"/>
      <c r="BF21" s="140"/>
      <c r="BG21" s="140"/>
      <c r="BH21" s="140"/>
      <c r="BI21" s="140"/>
      <c r="BJ21" s="140"/>
      <c r="BK21" s="140"/>
    </row>
    <row r="22" spans="1:63" ht="19.5" thickBot="1">
      <c r="A22" s="44"/>
      <c r="B22" s="169" t="s">
        <v>111</v>
      </c>
      <c r="C22" s="169" t="s">
        <v>105</v>
      </c>
      <c r="D22" s="169" t="s">
        <v>110</v>
      </c>
      <c r="E22" s="169" t="s">
        <v>112</v>
      </c>
      <c r="F22" s="59"/>
      <c r="G22" s="1"/>
      <c r="H22" s="1"/>
      <c r="I22" s="1"/>
      <c r="J22" s="1"/>
      <c r="K22" s="1"/>
      <c r="L22" s="1"/>
      <c r="M22" s="1"/>
      <c r="N22" s="1"/>
      <c r="O22" s="1"/>
      <c r="P22" s="1"/>
      <c r="Q22" s="1"/>
      <c r="R22" s="1"/>
      <c r="S22" s="1"/>
      <c r="T22" s="1"/>
      <c r="U22" s="1"/>
      <c r="V22" s="1"/>
      <c r="W22" s="292"/>
      <c r="Y22" s="111" t="s">
        <v>42</v>
      </c>
      <c r="Z22" s="112">
        <f>$D$3*Z20</f>
        <v>0</v>
      </c>
      <c r="AA22" s="112">
        <f t="shared" ref="AA22:AP22" si="8">$D$3*AA20</f>
        <v>0</v>
      </c>
      <c r="AB22" s="112">
        <f t="shared" si="8"/>
        <v>0</v>
      </c>
      <c r="AC22" s="112">
        <f t="shared" si="8"/>
        <v>0</v>
      </c>
      <c r="AD22" s="112">
        <f t="shared" si="8"/>
        <v>0</v>
      </c>
      <c r="AE22" s="112">
        <f t="shared" si="8"/>
        <v>0</v>
      </c>
      <c r="AF22" s="112">
        <f t="shared" si="8"/>
        <v>0</v>
      </c>
      <c r="AG22" s="112">
        <f t="shared" si="8"/>
        <v>0</v>
      </c>
      <c r="AH22" s="112">
        <f t="shared" si="8"/>
        <v>0</v>
      </c>
      <c r="AI22" s="112">
        <f t="shared" si="8"/>
        <v>0</v>
      </c>
      <c r="AJ22" s="112">
        <f t="shared" si="8"/>
        <v>0</v>
      </c>
      <c r="AK22" s="112">
        <f t="shared" si="8"/>
        <v>0</v>
      </c>
      <c r="AL22" s="112">
        <f t="shared" si="8"/>
        <v>0</v>
      </c>
      <c r="AM22" s="112">
        <f t="shared" si="8"/>
        <v>0</v>
      </c>
      <c r="AN22" s="112">
        <f t="shared" si="8"/>
        <v>0</v>
      </c>
      <c r="AO22" s="112">
        <f t="shared" si="8"/>
        <v>0</v>
      </c>
      <c r="AP22" s="112">
        <f t="shared" si="8"/>
        <v>0</v>
      </c>
      <c r="AQ22" s="112"/>
      <c r="AR22" s="113">
        <f>SUM(Z22:AP22)</f>
        <v>0</v>
      </c>
      <c r="AT22" s="140"/>
      <c r="AU22" s="140"/>
      <c r="AV22" s="140"/>
      <c r="AW22" s="140"/>
      <c r="AX22" s="140"/>
      <c r="AY22" s="140"/>
      <c r="AZ22" s="140"/>
      <c r="BA22" s="140"/>
      <c r="BB22" s="140"/>
      <c r="BC22" s="140"/>
      <c r="BD22" s="140"/>
      <c r="BE22" s="140"/>
      <c r="BF22" s="140"/>
      <c r="BG22" s="140"/>
      <c r="BH22" s="140"/>
      <c r="BI22" s="140"/>
      <c r="BJ22" s="140"/>
      <c r="BK22" s="140"/>
    </row>
    <row r="23" spans="1:63" ht="15.95" customHeight="1" thickBot="1">
      <c r="A23" s="269" t="s">
        <v>43</v>
      </c>
      <c r="B23" s="270"/>
      <c r="C23" s="271"/>
      <c r="D23" s="277" t="s">
        <v>37</v>
      </c>
      <c r="E23" s="273"/>
      <c r="F23" s="274"/>
      <c r="G23" s="275"/>
      <c r="H23" s="275"/>
      <c r="I23" s="275"/>
      <c r="J23" s="275"/>
      <c r="K23" s="275"/>
      <c r="L23" s="275"/>
      <c r="M23" s="275"/>
      <c r="N23" s="275"/>
      <c r="O23" s="275"/>
      <c r="P23" s="275"/>
      <c r="Q23" s="275"/>
      <c r="R23" s="275"/>
      <c r="S23" s="275"/>
      <c r="T23" s="275"/>
      <c r="U23" s="275"/>
      <c r="V23" s="275"/>
      <c r="W23" s="291" t="str">
        <f t="shared" si="1"/>
        <v>See Table to Right</v>
      </c>
      <c r="Y23" s="58" t="str">
        <f t="shared" ref="Y23:Y33" si="9">A23</f>
        <v>Maintaining Funds</v>
      </c>
      <c r="Z23" s="58"/>
      <c r="AA23" s="58"/>
      <c r="AB23" s="58"/>
      <c r="AC23" s="58"/>
      <c r="AD23" s="58"/>
      <c r="AE23" s="58"/>
      <c r="AF23" s="58"/>
      <c r="AG23" s="58"/>
      <c r="AH23" s="58"/>
      <c r="AI23" s="58"/>
      <c r="AJ23" s="58"/>
      <c r="AK23" s="58"/>
      <c r="AL23" s="58"/>
      <c r="AM23" s="58"/>
      <c r="AN23" s="58"/>
      <c r="AO23" s="58"/>
      <c r="AP23" s="58"/>
      <c r="AQ23" s="58"/>
      <c r="AR23" s="46"/>
      <c r="AT23" s="140" t="str">
        <f t="shared" ref="AT23:AT65" si="10">IF(Z23="","",Z23*$B$4)</f>
        <v/>
      </c>
      <c r="AU23" s="140" t="str">
        <f t="shared" ref="AU23:AU65" si="11">IF(AA23="","",AA23*$B$4)</f>
        <v/>
      </c>
      <c r="AV23" s="140" t="str">
        <f t="shared" ref="AV23:AV65" si="12">IF(AB23="","",AB23*$B$4)</f>
        <v/>
      </c>
      <c r="AW23" s="140" t="str">
        <f t="shared" ref="AW23:AW65" si="13">IF(AC23="","",AC23*$B$4)</f>
        <v/>
      </c>
      <c r="AX23" s="140" t="str">
        <f t="shared" ref="AX23:AX65" si="14">IF(AD23="","",AD23*$B$4)</f>
        <v/>
      </c>
      <c r="AY23" s="140" t="str">
        <f t="shared" ref="AY23:AY65" si="15">IF(AE23="","",AE23*$B$4)</f>
        <v/>
      </c>
      <c r="AZ23" s="140" t="str">
        <f t="shared" ref="AZ23:AZ65" si="16">IF(AF23="","",AF23*$B$4)</f>
        <v/>
      </c>
      <c r="BA23" s="140" t="str">
        <f t="shared" ref="BA23:BA65" si="17">IF(AG23="","",AG23*$B$4)</f>
        <v/>
      </c>
      <c r="BB23" s="140" t="str">
        <f t="shared" ref="BB23:BB65" si="18">IF(AH23="","",AH23*$B$4)</f>
        <v/>
      </c>
      <c r="BC23" s="140" t="str">
        <f t="shared" ref="BC23:BC65" si="19">IF(AI23="","",AI23*$B$4)</f>
        <v/>
      </c>
      <c r="BD23" s="140" t="str">
        <f t="shared" ref="BD23:BD65" si="20">IF(AJ23="","",AJ23*$B$4)</f>
        <v/>
      </c>
      <c r="BE23" s="140" t="str">
        <f t="shared" ref="BE23:BE65" si="21">IF(AK23="","",AK23*$B$4)</f>
        <v/>
      </c>
      <c r="BF23" s="140" t="str">
        <f t="shared" ref="BF23:BF65" si="22">IF(AL23="","",AL23*$B$4)</f>
        <v/>
      </c>
      <c r="BG23" s="140" t="str">
        <f t="shared" ref="BG23:BG65" si="23">IF(AM23="","",AM23*$B$4)</f>
        <v/>
      </c>
      <c r="BH23" s="140" t="str">
        <f t="shared" ref="BH23:BH65" si="24">IF(AN23="","",AN23*$B$4)</f>
        <v/>
      </c>
      <c r="BI23" s="140" t="str">
        <f t="shared" ref="BI23:BI65" si="25">IF(AO23="","",AO23*$B$4)</f>
        <v/>
      </c>
      <c r="BJ23" s="140" t="str">
        <f t="shared" ref="BJ23:BJ65" si="26">IF(AP23="","",AP23*$B$4)</f>
        <v/>
      </c>
      <c r="BK23" s="140"/>
    </row>
    <row r="24" spans="1:63" ht="18.95" customHeight="1">
      <c r="A24" s="68">
        <v>1</v>
      </c>
      <c r="B24" s="188"/>
      <c r="C24" s="189" t="s">
        <v>172</v>
      </c>
      <c r="D24" s="190"/>
      <c r="E24" s="1" t="str">
        <f>IF(B24="","",IF(B24="Estimate of Time","Use Worksheet --&gt;", HYPERLINK(Y24,"See Calculations")))</f>
        <v/>
      </c>
      <c r="F24" s="274"/>
      <c r="G24" s="95"/>
      <c r="H24" s="95"/>
      <c r="I24" s="95"/>
      <c r="J24" s="95"/>
      <c r="K24" s="95"/>
      <c r="L24" s="95"/>
      <c r="M24" s="95"/>
      <c r="N24" s="95"/>
      <c r="O24" s="95"/>
      <c r="P24" s="95"/>
      <c r="Q24" s="95"/>
      <c r="R24" s="95"/>
      <c r="S24" s="95"/>
      <c r="T24" s="95"/>
      <c r="U24" s="95"/>
      <c r="V24" s="94"/>
      <c r="W24" s="276" t="str">
        <f t="shared" si="1"/>
        <v/>
      </c>
      <c r="Y24" s="36">
        <f t="shared" si="9"/>
        <v>1</v>
      </c>
      <c r="Z24" s="47">
        <f>IF($B24='Reference Cells'!$A$6,$D24*'Fund Stats'!B$21,IF($B24='Reference Cells'!$A$3,$D24*'Fund Stats'!B$20,IF($B24='Reference Cells'!$A$4,$D24*'Fund Stats'!B$22,IF($B24='Reference Cells'!$A$5,$D24*'Fund Stats'!B$23,IF($B24='Reference Cells'!$A$7,$D24*'Fund Stats'!B$24,IF($B24='Reference Cells'!$A$8,$D24*'Fund Stats'!B$25,IF(OR($B24='Reference Cells'!$A$2,$B24='Reference Cells'!$A$9),$D24*F24,"")))))))</f>
        <v>0</v>
      </c>
      <c r="AA24" s="47">
        <f>IF($B24='Reference Cells'!$A$6,$D24*'Fund Stats'!C$21,IF($B24='Reference Cells'!$A$3,$D24*'Fund Stats'!C$20,IF($B24='Reference Cells'!$A$4,$D24*'Fund Stats'!C$22,IF($B24='Reference Cells'!$A$5,$D24*'Fund Stats'!C$23,IF($B24='Reference Cells'!$A$7,$D24*'Fund Stats'!C$24,IF($B24='Reference Cells'!$A$8,$D24*'Fund Stats'!C$25,IF(OR($B24='Reference Cells'!$A$2,$B24='Reference Cells'!$A$9),$D24*G24,"")))))))</f>
        <v>0</v>
      </c>
      <c r="AB24" s="47">
        <f>IF($B24='Reference Cells'!$A$6,$D24*'Fund Stats'!D$21,IF($B24='Reference Cells'!$A$3,$D24*'Fund Stats'!D$20,IF($B24='Reference Cells'!$A$4,$D24*'Fund Stats'!D$22,IF($B24='Reference Cells'!$A$5,$D24*'Fund Stats'!D$23,IF($B24='Reference Cells'!$A$7,$D24*'Fund Stats'!D$24,IF($B24='Reference Cells'!$A$8,$D24*'Fund Stats'!D$25,IF(OR($B24='Reference Cells'!$A$2,$B24='Reference Cells'!$A$9),$D24*H24,"")))))))</f>
        <v>0</v>
      </c>
      <c r="AC24" s="47">
        <f>IF($B24='Reference Cells'!$A$6,$D24*'Fund Stats'!E$21,IF($B24='Reference Cells'!$A$3,$D24*'Fund Stats'!E$20,IF($B24='Reference Cells'!$A$4,$D24*'Fund Stats'!E$22,IF($B24='Reference Cells'!$A$5,$D24*'Fund Stats'!E$23,IF($B24='Reference Cells'!$A$7,$D24*'Fund Stats'!E$24,IF($B24='Reference Cells'!$A$8,$D24*'Fund Stats'!E$25,IF(OR($B24='Reference Cells'!$A$2,$B24='Reference Cells'!$A$9),$D24*I24,"")))))))</f>
        <v>0</v>
      </c>
      <c r="AD24" s="47">
        <f>IF($B24='Reference Cells'!$A$6,$D24*'Fund Stats'!F$21,IF($B24='Reference Cells'!$A$3,$D24*'Fund Stats'!F$20,IF($B24='Reference Cells'!$A$4,$D24*'Fund Stats'!F$22,IF($B24='Reference Cells'!$A$5,$D24*'Fund Stats'!F$23,IF($B24='Reference Cells'!$A$7,$D24*'Fund Stats'!F$24,IF($B24='Reference Cells'!$A$8,$D24*'Fund Stats'!F$25,IF(OR($B24='Reference Cells'!$A$2,$B24='Reference Cells'!$A$9),$D24*J24,"")))))))</f>
        <v>0</v>
      </c>
      <c r="AE24" s="47">
        <f>IF($B24='Reference Cells'!$A$6,$D24*'Fund Stats'!G$21,IF($B24='Reference Cells'!$A$3,$D24*'Fund Stats'!G$20,IF($B24='Reference Cells'!$A$4,$D24*'Fund Stats'!G$22,IF($B24='Reference Cells'!$A$5,$D24*'Fund Stats'!G$23,IF($B24='Reference Cells'!$A$7,$D24*'Fund Stats'!G$24,IF($B24='Reference Cells'!$A$8,$D24*'Fund Stats'!G$25,IF(OR($B24='Reference Cells'!$A$2,$B24='Reference Cells'!$A$9),$D24*K24,"")))))))</f>
        <v>0</v>
      </c>
      <c r="AF24" s="47">
        <f>IF($B24='Reference Cells'!$A$6,$D24*'Fund Stats'!H$21,IF($B24='Reference Cells'!$A$3,$D24*'Fund Stats'!H$20,IF($B24='Reference Cells'!$A$4,$D24*'Fund Stats'!H$22,IF($B24='Reference Cells'!$A$5,$D24*'Fund Stats'!H$23,IF($B24='Reference Cells'!$A$7,$D24*'Fund Stats'!H$24,IF($B24='Reference Cells'!$A$8,$D24*'Fund Stats'!H$25,IF(OR($B24='Reference Cells'!$A$2,$B24='Reference Cells'!$A$9),$D24*L24,"")))))))</f>
        <v>0</v>
      </c>
      <c r="AG24" s="47">
        <f>IF($B24='Reference Cells'!$A$6,$D24*'Fund Stats'!I$21,IF($B24='Reference Cells'!$A$3,$D24*'Fund Stats'!I$20,IF($B24='Reference Cells'!$A$4,$D24*'Fund Stats'!I$22,IF($B24='Reference Cells'!$A$5,$D24*'Fund Stats'!I$23,IF($B24='Reference Cells'!$A$7,$D24*'Fund Stats'!I$24,IF($B24='Reference Cells'!$A$8,$D24*'Fund Stats'!I$25,IF(OR($B24='Reference Cells'!$A$2,$B24='Reference Cells'!$A$9),$D24*M24,"")))))))</f>
        <v>0</v>
      </c>
      <c r="AH24" s="47">
        <f>IF($B24='Reference Cells'!$A$6,$D24*'Fund Stats'!J$21,IF($B24='Reference Cells'!$A$3,$D24*'Fund Stats'!J$20,IF($B24='Reference Cells'!$A$4,$D24*'Fund Stats'!J$22,IF($B24='Reference Cells'!$A$5,$D24*'Fund Stats'!J$23,IF($B24='Reference Cells'!$A$7,$D24*'Fund Stats'!J$24,IF($B24='Reference Cells'!$A$8,$D24*'Fund Stats'!J$25,IF(OR($B24='Reference Cells'!$A$2,$B24='Reference Cells'!$A$9),$D24*N24,"")))))))</f>
        <v>0</v>
      </c>
      <c r="AI24" s="47">
        <f>IF($B24='Reference Cells'!$A$6,$D24*'Fund Stats'!K$21,IF($B24='Reference Cells'!$A$3,$D24*'Fund Stats'!K$20,IF($B24='Reference Cells'!$A$4,$D24*'Fund Stats'!K$22,IF($B24='Reference Cells'!$A$5,$D24*'Fund Stats'!K$23,IF($B24='Reference Cells'!$A$7,$D24*'Fund Stats'!K$24,IF($B24='Reference Cells'!$A$8,$D24*'Fund Stats'!K$25,IF(OR($B24='Reference Cells'!$A$2,$B24='Reference Cells'!$A$9),$D24*O24,"")))))))</f>
        <v>0</v>
      </c>
      <c r="AJ24" s="47">
        <f>IF($B24='Reference Cells'!$A$6,$D24*'Fund Stats'!L$21,IF($B24='Reference Cells'!$A$3,$D24*'Fund Stats'!L$20,IF($B24='Reference Cells'!$A$4,$D24*'Fund Stats'!L$22,IF($B24='Reference Cells'!$A$5,$D24*'Fund Stats'!L$23,IF($B24='Reference Cells'!$A$7,$D24*'Fund Stats'!L$24,IF($B24='Reference Cells'!$A$8,$D24*'Fund Stats'!L$25,IF(OR($B24='Reference Cells'!$A$2,$B24='Reference Cells'!$A$9),$D24*P24,"")))))))</f>
        <v>0</v>
      </c>
      <c r="AK24" s="47">
        <f>IF($B24='Reference Cells'!$A$6,$D24*'Fund Stats'!M$21,IF($B24='Reference Cells'!$A$3,$D24*'Fund Stats'!M$20,IF($B24='Reference Cells'!$A$4,$D24*'Fund Stats'!M$22,IF($B24='Reference Cells'!$A$5,$D24*'Fund Stats'!M$23,IF($B24='Reference Cells'!$A$7,$D24*'Fund Stats'!M$24,IF($B24='Reference Cells'!$A$8,$D24*'Fund Stats'!M$25,IF(OR($B24='Reference Cells'!$A$2,$B24='Reference Cells'!$A$9),$D24*Q24,"")))))))</f>
        <v>0</v>
      </c>
      <c r="AL24" s="47">
        <f>IF($B24='Reference Cells'!$A$6,$D24*'Fund Stats'!N$21,IF($B24='Reference Cells'!$A$3,$D24*'Fund Stats'!N$20,IF($B24='Reference Cells'!$A$4,$D24*'Fund Stats'!N$22,IF($B24='Reference Cells'!$A$5,$D24*'Fund Stats'!N$23,IF($B24='Reference Cells'!$A$7,$D24*'Fund Stats'!N$24,IF($B24='Reference Cells'!$A$8,$D24*'Fund Stats'!N$25,IF(OR($B24='Reference Cells'!$A$2,$B24='Reference Cells'!$A$9),$D24*R24,"")))))))</f>
        <v>0</v>
      </c>
      <c r="AM24" s="47">
        <f>IF($B24='Reference Cells'!$A$6,$D24*'Fund Stats'!O$21,IF($B24='Reference Cells'!$A$3,$D24*'Fund Stats'!O$20,IF($B24='Reference Cells'!$A$4,$D24*'Fund Stats'!O$22,IF($B24='Reference Cells'!$A$5,$D24*'Fund Stats'!O$23,IF($B24='Reference Cells'!$A$7,$D24*'Fund Stats'!O$24,IF($B24='Reference Cells'!$A$8,$D24*'Fund Stats'!O$25,IF(OR($B24='Reference Cells'!$A$2,$B24='Reference Cells'!$A$9),$D24*S24,"")))))))</f>
        <v>0</v>
      </c>
      <c r="AN24" s="47">
        <f>IF($B24='Reference Cells'!$A$6,$D24*'Fund Stats'!P$21,IF($B24='Reference Cells'!$A$3,$D24*'Fund Stats'!P$20,IF($B24='Reference Cells'!$A$4,$D24*'Fund Stats'!P$22,IF($B24='Reference Cells'!$A$5,$D24*'Fund Stats'!P$23,IF($B24='Reference Cells'!$A$7,$D24*'Fund Stats'!P$24,IF($B24='Reference Cells'!$A$8,$D24*'Fund Stats'!P$25,IF(OR($B24='Reference Cells'!$A$2,$B24='Reference Cells'!$A$9),$D24*T24,"")))))))</f>
        <v>0</v>
      </c>
      <c r="AO24" s="47">
        <f>IF($B24='Reference Cells'!$A$6,$D24*'Fund Stats'!Q$21,IF($B24='Reference Cells'!$A$3,$D24*'Fund Stats'!Q$20,IF($B24='Reference Cells'!$A$4,$D24*'Fund Stats'!Q$22,IF($B24='Reference Cells'!$A$5,$D24*'Fund Stats'!Q$23,IF($B24='Reference Cells'!$A$7,$D24*'Fund Stats'!Q$24,IF($B24='Reference Cells'!$A$8,$D24*'Fund Stats'!Q$25,IF(OR($B24='Reference Cells'!$A$2,$B24='Reference Cells'!$A$9),$D24*U24,"")))))))</f>
        <v>0</v>
      </c>
      <c r="AP24" s="47">
        <f>IF($B24='Reference Cells'!$A$6,$D24*'Fund Stats'!R$21,IF($B24='Reference Cells'!$A$3,$D24*'Fund Stats'!R$20,IF($B24='Reference Cells'!$A$4,$D24*'Fund Stats'!R$22,IF($B24='Reference Cells'!$A$5,$D24*'Fund Stats'!R$23,IF($B24='Reference Cells'!$A$7,$D24*'Fund Stats'!R$24,IF($B24='Reference Cells'!$A$8,$D24*'Fund Stats'!R$25,IF(OR($B24='Reference Cells'!$A$2,$B24='Reference Cells'!$A$9),$D24*V24,"")))))))</f>
        <v>0</v>
      </c>
      <c r="AQ24" s="46"/>
      <c r="AT24" s="139">
        <f>IF(Z24="","",Z24*$E$23*$B$4)</f>
        <v>0</v>
      </c>
      <c r="AU24" s="139">
        <f t="shared" ref="AU24:BJ33" si="27">IF(AA24="","",AA24*$E$23*$B$4)</f>
        <v>0</v>
      </c>
      <c r="AV24" s="139">
        <f t="shared" si="27"/>
        <v>0</v>
      </c>
      <c r="AW24" s="139">
        <f t="shared" si="27"/>
        <v>0</v>
      </c>
      <c r="AX24" s="139">
        <f t="shared" si="27"/>
        <v>0</v>
      </c>
      <c r="AY24" s="139">
        <f t="shared" si="27"/>
        <v>0</v>
      </c>
      <c r="AZ24" s="139">
        <f t="shared" si="27"/>
        <v>0</v>
      </c>
      <c r="BA24" s="139">
        <f t="shared" si="27"/>
        <v>0</v>
      </c>
      <c r="BB24" s="139">
        <f t="shared" si="27"/>
        <v>0</v>
      </c>
      <c r="BC24" s="139">
        <f t="shared" si="27"/>
        <v>0</v>
      </c>
      <c r="BD24" s="139">
        <f t="shared" si="27"/>
        <v>0</v>
      </c>
      <c r="BE24" s="139">
        <f t="shared" si="27"/>
        <v>0</v>
      </c>
      <c r="BF24" s="139">
        <f t="shared" si="27"/>
        <v>0</v>
      </c>
      <c r="BG24" s="139">
        <f t="shared" si="27"/>
        <v>0</v>
      </c>
      <c r="BH24" s="139">
        <f t="shared" si="27"/>
        <v>0</v>
      </c>
      <c r="BI24" s="139">
        <f t="shared" si="27"/>
        <v>0</v>
      </c>
      <c r="BJ24" s="139">
        <f t="shared" si="27"/>
        <v>0</v>
      </c>
      <c r="BK24" s="139">
        <f t="shared" si="5"/>
        <v>0</v>
      </c>
    </row>
    <row r="25" spans="1:63" ht="18.95" customHeight="1">
      <c r="A25" s="68">
        <v>2</v>
      </c>
      <c r="B25" s="188"/>
      <c r="C25" s="189" t="s">
        <v>175</v>
      </c>
      <c r="D25" s="191"/>
      <c r="E25" s="1" t="str">
        <f t="shared" ref="E25:E33" si="28">IF(B25="","",IF(B25="Estimate of Time","Use Worksheet --&gt;", HYPERLINK(Y25,"See Calculations")))</f>
        <v/>
      </c>
      <c r="F25" s="274"/>
      <c r="G25" s="95"/>
      <c r="H25" s="95"/>
      <c r="I25" s="95"/>
      <c r="J25" s="95"/>
      <c r="K25" s="95"/>
      <c r="L25" s="95"/>
      <c r="M25" s="95"/>
      <c r="N25" s="95"/>
      <c r="O25" s="95"/>
      <c r="P25" s="95"/>
      <c r="Q25" s="95"/>
      <c r="R25" s="95"/>
      <c r="S25" s="95"/>
      <c r="T25" s="95"/>
      <c r="U25" s="95"/>
      <c r="V25" s="94"/>
      <c r="W25" s="276" t="str">
        <f t="shared" si="1"/>
        <v/>
      </c>
      <c r="Y25" s="36">
        <f t="shared" si="9"/>
        <v>2</v>
      </c>
      <c r="Z25" s="47">
        <f>IF($B25='Reference Cells'!$A$6,$D25*'Fund Stats'!B$21,IF($B25='Reference Cells'!$A$3,$D25*'Fund Stats'!B$20,IF($B25='Reference Cells'!$A$4,$D25*'Fund Stats'!B$22,IF($B25='Reference Cells'!$A$5,$D25*'Fund Stats'!B$23,IF($B25='Reference Cells'!$A$7,$D25*'Fund Stats'!B$24,IF($B25='Reference Cells'!$A$8,$D25*'Fund Stats'!B$25,IF(OR($B25='Reference Cells'!$A$2,$B25='Reference Cells'!$A$9),$D25*F25,"")))))))</f>
        <v>0</v>
      </c>
      <c r="AA25" s="47">
        <f>IF($B25='Reference Cells'!$A$6,$D25*'Fund Stats'!C$21,IF($B25='Reference Cells'!$A$3,$D25*'Fund Stats'!C$20,IF($B25='Reference Cells'!$A$4,$D25*'Fund Stats'!C$22,IF($B25='Reference Cells'!$A$5,$D25*'Fund Stats'!C$23,IF($B25='Reference Cells'!$A$7,$D25*'Fund Stats'!C$24,IF($B25='Reference Cells'!$A$8,$D25*'Fund Stats'!C$25,IF(OR($B25='Reference Cells'!$A$2,$B25='Reference Cells'!$A$9),$D25*G25,"")))))))</f>
        <v>0</v>
      </c>
      <c r="AB25" s="47">
        <f>IF($B25='Reference Cells'!$A$6,$D25*'Fund Stats'!D$21,IF($B25='Reference Cells'!$A$3,$D25*'Fund Stats'!D$20,IF($B25='Reference Cells'!$A$4,$D25*'Fund Stats'!D$22,IF($B25='Reference Cells'!$A$5,$D25*'Fund Stats'!D$23,IF($B25='Reference Cells'!$A$7,$D25*'Fund Stats'!D$24,IF($B25='Reference Cells'!$A$8,$D25*'Fund Stats'!D$25,IF(OR($B25='Reference Cells'!$A$2,$B25='Reference Cells'!$A$9),$D25*H25,"")))))))</f>
        <v>0</v>
      </c>
      <c r="AC25" s="47">
        <f>IF($B25='Reference Cells'!$A$6,$D25*'Fund Stats'!E$21,IF($B25='Reference Cells'!$A$3,$D25*'Fund Stats'!E$20,IF($B25='Reference Cells'!$A$4,$D25*'Fund Stats'!E$22,IF($B25='Reference Cells'!$A$5,$D25*'Fund Stats'!E$23,IF($B25='Reference Cells'!$A$7,$D25*'Fund Stats'!E$24,IF($B25='Reference Cells'!$A$8,$D25*'Fund Stats'!E$25,IF(OR($B25='Reference Cells'!$A$2,$B25='Reference Cells'!$A$9),$D25*I25,"")))))))</f>
        <v>0</v>
      </c>
      <c r="AD25" s="47">
        <f>IF($B25='Reference Cells'!$A$6,$D25*'Fund Stats'!F$21,IF($B25='Reference Cells'!$A$3,$D25*'Fund Stats'!F$20,IF($B25='Reference Cells'!$A$4,$D25*'Fund Stats'!F$22,IF($B25='Reference Cells'!$A$5,$D25*'Fund Stats'!F$23,IF($B25='Reference Cells'!$A$7,$D25*'Fund Stats'!F$24,IF($B25='Reference Cells'!$A$8,$D25*'Fund Stats'!F$25,IF(OR($B25='Reference Cells'!$A$2,$B25='Reference Cells'!$A$9),$D25*J25,"")))))))</f>
        <v>0</v>
      </c>
      <c r="AE25" s="47">
        <f>IF($B25='Reference Cells'!$A$6,$D25*'Fund Stats'!G$21,IF($B25='Reference Cells'!$A$3,$D25*'Fund Stats'!G$20,IF($B25='Reference Cells'!$A$4,$D25*'Fund Stats'!G$22,IF($B25='Reference Cells'!$A$5,$D25*'Fund Stats'!G$23,IF($B25='Reference Cells'!$A$7,$D25*'Fund Stats'!G$24,IF($B25='Reference Cells'!$A$8,$D25*'Fund Stats'!G$25,IF(OR($B25='Reference Cells'!$A$2,$B25='Reference Cells'!$A$9),$D25*K25,"")))))))</f>
        <v>0</v>
      </c>
      <c r="AF25" s="47">
        <f>IF($B25='Reference Cells'!$A$6,$D25*'Fund Stats'!H$21,IF($B25='Reference Cells'!$A$3,$D25*'Fund Stats'!H$20,IF($B25='Reference Cells'!$A$4,$D25*'Fund Stats'!H$22,IF($B25='Reference Cells'!$A$5,$D25*'Fund Stats'!H$23,IF($B25='Reference Cells'!$A$7,$D25*'Fund Stats'!H$24,IF($B25='Reference Cells'!$A$8,$D25*'Fund Stats'!H$25,IF(OR($B25='Reference Cells'!$A$2,$B25='Reference Cells'!$A$9),$D25*L25,"")))))))</f>
        <v>0</v>
      </c>
      <c r="AG25" s="47">
        <f>IF($B25='Reference Cells'!$A$6,$D25*'Fund Stats'!I$21,IF($B25='Reference Cells'!$A$3,$D25*'Fund Stats'!I$20,IF($B25='Reference Cells'!$A$4,$D25*'Fund Stats'!I$22,IF($B25='Reference Cells'!$A$5,$D25*'Fund Stats'!I$23,IF($B25='Reference Cells'!$A$7,$D25*'Fund Stats'!I$24,IF($B25='Reference Cells'!$A$8,$D25*'Fund Stats'!I$25,IF(OR($B25='Reference Cells'!$A$2,$B25='Reference Cells'!$A$9),$D25*M25,"")))))))</f>
        <v>0</v>
      </c>
      <c r="AH25" s="47">
        <f>IF($B25='Reference Cells'!$A$6,$D25*'Fund Stats'!J$21,IF($B25='Reference Cells'!$A$3,$D25*'Fund Stats'!J$20,IF($B25='Reference Cells'!$A$4,$D25*'Fund Stats'!J$22,IF($B25='Reference Cells'!$A$5,$D25*'Fund Stats'!J$23,IF($B25='Reference Cells'!$A$7,$D25*'Fund Stats'!J$24,IF($B25='Reference Cells'!$A$8,$D25*'Fund Stats'!J$25,IF(OR($B25='Reference Cells'!$A$2,$B25='Reference Cells'!$A$9),$D25*N25,"")))))))</f>
        <v>0</v>
      </c>
      <c r="AI25" s="47">
        <f>IF($B25='Reference Cells'!$A$6,$D25*'Fund Stats'!K$21,IF($B25='Reference Cells'!$A$3,$D25*'Fund Stats'!K$20,IF($B25='Reference Cells'!$A$4,$D25*'Fund Stats'!K$22,IF($B25='Reference Cells'!$A$5,$D25*'Fund Stats'!K$23,IF($B25='Reference Cells'!$A$7,$D25*'Fund Stats'!K$24,IF($B25='Reference Cells'!$A$8,$D25*'Fund Stats'!K$25,IF(OR($B25='Reference Cells'!$A$2,$B25='Reference Cells'!$A$9),$D25*O25,"")))))))</f>
        <v>0</v>
      </c>
      <c r="AJ25" s="47">
        <f>IF($B25='Reference Cells'!$A$6,$D25*'Fund Stats'!L$21,IF($B25='Reference Cells'!$A$3,$D25*'Fund Stats'!L$20,IF($B25='Reference Cells'!$A$4,$D25*'Fund Stats'!L$22,IF($B25='Reference Cells'!$A$5,$D25*'Fund Stats'!L$23,IF($B25='Reference Cells'!$A$7,$D25*'Fund Stats'!L$24,IF($B25='Reference Cells'!$A$8,$D25*'Fund Stats'!L$25,IF(OR($B25='Reference Cells'!$A$2,$B25='Reference Cells'!$A$9),$D25*P25,"")))))))</f>
        <v>0</v>
      </c>
      <c r="AK25" s="47">
        <f>IF($B25='Reference Cells'!$A$6,$D25*'Fund Stats'!M$21,IF($B25='Reference Cells'!$A$3,$D25*'Fund Stats'!M$20,IF($B25='Reference Cells'!$A$4,$D25*'Fund Stats'!M$22,IF($B25='Reference Cells'!$A$5,$D25*'Fund Stats'!M$23,IF($B25='Reference Cells'!$A$7,$D25*'Fund Stats'!M$24,IF($B25='Reference Cells'!$A$8,$D25*'Fund Stats'!M$25,IF(OR($B25='Reference Cells'!$A$2,$B25='Reference Cells'!$A$9),$D25*Q25,"")))))))</f>
        <v>0</v>
      </c>
      <c r="AL25" s="47">
        <f>IF($B25='Reference Cells'!$A$6,$D25*'Fund Stats'!N$21,IF($B25='Reference Cells'!$A$3,$D25*'Fund Stats'!N$20,IF($B25='Reference Cells'!$A$4,$D25*'Fund Stats'!N$22,IF($B25='Reference Cells'!$A$5,$D25*'Fund Stats'!N$23,IF($B25='Reference Cells'!$A$7,$D25*'Fund Stats'!N$24,IF($B25='Reference Cells'!$A$8,$D25*'Fund Stats'!N$25,IF(OR($B25='Reference Cells'!$A$2,$B25='Reference Cells'!$A$9),$D25*R25,"")))))))</f>
        <v>0</v>
      </c>
      <c r="AM25" s="47">
        <f>IF($B25='Reference Cells'!$A$6,$D25*'Fund Stats'!O$21,IF($B25='Reference Cells'!$A$3,$D25*'Fund Stats'!O$20,IF($B25='Reference Cells'!$A$4,$D25*'Fund Stats'!O$22,IF($B25='Reference Cells'!$A$5,$D25*'Fund Stats'!O$23,IF($B25='Reference Cells'!$A$7,$D25*'Fund Stats'!O$24,IF($B25='Reference Cells'!$A$8,$D25*'Fund Stats'!O$25,IF(OR($B25='Reference Cells'!$A$2,$B25='Reference Cells'!$A$9),$D25*S25,"")))))))</f>
        <v>0</v>
      </c>
      <c r="AN25" s="47">
        <f>IF($B25='Reference Cells'!$A$6,$D25*'Fund Stats'!P$21,IF($B25='Reference Cells'!$A$3,$D25*'Fund Stats'!P$20,IF($B25='Reference Cells'!$A$4,$D25*'Fund Stats'!P$22,IF($B25='Reference Cells'!$A$5,$D25*'Fund Stats'!P$23,IF($B25='Reference Cells'!$A$7,$D25*'Fund Stats'!P$24,IF($B25='Reference Cells'!$A$8,$D25*'Fund Stats'!P$25,IF(OR($B25='Reference Cells'!$A$2,$B25='Reference Cells'!$A$9),$D25*T25,"")))))))</f>
        <v>0</v>
      </c>
      <c r="AO25" s="47">
        <f>IF($B25='Reference Cells'!$A$6,$D25*'Fund Stats'!Q$21,IF($B25='Reference Cells'!$A$3,$D25*'Fund Stats'!Q$20,IF($B25='Reference Cells'!$A$4,$D25*'Fund Stats'!Q$22,IF($B25='Reference Cells'!$A$5,$D25*'Fund Stats'!Q$23,IF($B25='Reference Cells'!$A$7,$D25*'Fund Stats'!Q$24,IF($B25='Reference Cells'!$A$8,$D25*'Fund Stats'!Q$25,IF(OR($B25='Reference Cells'!$A$2,$B25='Reference Cells'!$A$9),$D25*U25,"")))))))</f>
        <v>0</v>
      </c>
      <c r="AP25" s="47">
        <f>IF($B25='Reference Cells'!$A$6,$D25*'Fund Stats'!R$21,IF($B25='Reference Cells'!$A$3,$D25*'Fund Stats'!R$20,IF($B25='Reference Cells'!$A$4,$D25*'Fund Stats'!R$22,IF($B25='Reference Cells'!$A$5,$D25*'Fund Stats'!R$23,IF($B25='Reference Cells'!$A$7,$D25*'Fund Stats'!R$24,IF($B25='Reference Cells'!$A$8,$D25*'Fund Stats'!R$25,IF(OR($B25='Reference Cells'!$A$2,$B25='Reference Cells'!$A$9),$D25*V25,"")))))))</f>
        <v>0</v>
      </c>
      <c r="AQ25" s="46"/>
      <c r="AT25" s="139">
        <f t="shared" ref="AT25:AT33" si="29">IF(Z25="","",Z25*$E$23*$B$4)</f>
        <v>0</v>
      </c>
      <c r="AU25" s="139">
        <f t="shared" si="27"/>
        <v>0</v>
      </c>
      <c r="AV25" s="139">
        <f t="shared" si="27"/>
        <v>0</v>
      </c>
      <c r="AW25" s="139">
        <f t="shared" si="27"/>
        <v>0</v>
      </c>
      <c r="AX25" s="139">
        <f t="shared" si="27"/>
        <v>0</v>
      </c>
      <c r="AY25" s="139">
        <f t="shared" si="27"/>
        <v>0</v>
      </c>
      <c r="AZ25" s="139">
        <f t="shared" si="27"/>
        <v>0</v>
      </c>
      <c r="BA25" s="139">
        <f t="shared" si="27"/>
        <v>0</v>
      </c>
      <c r="BB25" s="139">
        <f t="shared" si="27"/>
        <v>0</v>
      </c>
      <c r="BC25" s="139">
        <f t="shared" si="27"/>
        <v>0</v>
      </c>
      <c r="BD25" s="139">
        <f t="shared" si="27"/>
        <v>0</v>
      </c>
      <c r="BE25" s="139">
        <f t="shared" si="27"/>
        <v>0</v>
      </c>
      <c r="BF25" s="139">
        <f t="shared" si="27"/>
        <v>0</v>
      </c>
      <c r="BG25" s="139">
        <f t="shared" si="27"/>
        <v>0</v>
      </c>
      <c r="BH25" s="139">
        <f t="shared" si="27"/>
        <v>0</v>
      </c>
      <c r="BI25" s="139">
        <f t="shared" si="27"/>
        <v>0</v>
      </c>
      <c r="BJ25" s="139">
        <f t="shared" si="27"/>
        <v>0</v>
      </c>
      <c r="BK25" s="139">
        <f t="shared" si="5"/>
        <v>0</v>
      </c>
    </row>
    <row r="26" spans="1:63" ht="18.95" customHeight="1">
      <c r="A26" s="68">
        <v>3</v>
      </c>
      <c r="B26" s="188"/>
      <c r="C26" s="177" t="s">
        <v>176</v>
      </c>
      <c r="D26" s="191"/>
      <c r="E26" s="1" t="str">
        <f t="shared" si="28"/>
        <v/>
      </c>
      <c r="F26" s="274"/>
      <c r="G26" s="95"/>
      <c r="H26" s="95"/>
      <c r="I26" s="95"/>
      <c r="J26" s="95"/>
      <c r="K26" s="95"/>
      <c r="L26" s="95"/>
      <c r="M26" s="95"/>
      <c r="N26" s="95"/>
      <c r="O26" s="95"/>
      <c r="P26" s="95"/>
      <c r="Q26" s="95"/>
      <c r="R26" s="95"/>
      <c r="S26" s="95"/>
      <c r="T26" s="95"/>
      <c r="U26" s="95"/>
      <c r="V26" s="94"/>
      <c r="W26" s="276" t="str">
        <f t="shared" si="1"/>
        <v/>
      </c>
      <c r="Y26" s="36">
        <f t="shared" si="9"/>
        <v>3</v>
      </c>
      <c r="Z26" s="47">
        <f>IF($B26='Reference Cells'!$A$6,$D26*'Fund Stats'!B$21,IF($B26='Reference Cells'!$A$3,$D26*'Fund Stats'!B$20,IF($B26='Reference Cells'!$A$4,$D26*'Fund Stats'!B$22,IF($B26='Reference Cells'!$A$5,$D26*'Fund Stats'!B$23,IF($B26='Reference Cells'!$A$7,$D26*'Fund Stats'!B$24,IF($B26='Reference Cells'!$A$8,$D26*'Fund Stats'!B$25,IF(OR($B26='Reference Cells'!$A$2,$B26='Reference Cells'!$A$9),$D26*F26,"")))))))</f>
        <v>0</v>
      </c>
      <c r="AA26" s="47">
        <f>IF($B26='Reference Cells'!$A$6,$D26*'Fund Stats'!C$21,IF($B26='Reference Cells'!$A$3,$D26*'Fund Stats'!C$20,IF($B26='Reference Cells'!$A$4,$D26*'Fund Stats'!C$22,IF($B26='Reference Cells'!$A$5,$D26*'Fund Stats'!C$23,IF($B26='Reference Cells'!$A$7,$D26*'Fund Stats'!C$24,IF($B26='Reference Cells'!$A$8,$D26*'Fund Stats'!C$25,IF(OR($B26='Reference Cells'!$A$2,$B26='Reference Cells'!$A$9),$D26*G26,"")))))))</f>
        <v>0</v>
      </c>
      <c r="AB26" s="47">
        <f>IF($B26='Reference Cells'!$A$6,$D26*'Fund Stats'!D$21,IF($B26='Reference Cells'!$A$3,$D26*'Fund Stats'!D$20,IF($B26='Reference Cells'!$A$4,$D26*'Fund Stats'!D$22,IF($B26='Reference Cells'!$A$5,$D26*'Fund Stats'!D$23,IF($B26='Reference Cells'!$A$7,$D26*'Fund Stats'!D$24,IF($B26='Reference Cells'!$A$8,$D26*'Fund Stats'!D$25,IF(OR($B26='Reference Cells'!$A$2,$B26='Reference Cells'!$A$9),$D26*H26,"")))))))</f>
        <v>0</v>
      </c>
      <c r="AC26" s="47">
        <f>IF($B26='Reference Cells'!$A$6,$D26*'Fund Stats'!E$21,IF($B26='Reference Cells'!$A$3,$D26*'Fund Stats'!E$20,IF($B26='Reference Cells'!$A$4,$D26*'Fund Stats'!E$22,IF($B26='Reference Cells'!$A$5,$D26*'Fund Stats'!E$23,IF($B26='Reference Cells'!$A$7,$D26*'Fund Stats'!E$24,IF($B26='Reference Cells'!$A$8,$D26*'Fund Stats'!E$25,IF(OR($B26='Reference Cells'!$A$2,$B26='Reference Cells'!$A$9),$D26*I26,"")))))))</f>
        <v>0</v>
      </c>
      <c r="AD26" s="47">
        <f>IF($B26='Reference Cells'!$A$6,$D26*'Fund Stats'!F$21,IF($B26='Reference Cells'!$A$3,$D26*'Fund Stats'!F$20,IF($B26='Reference Cells'!$A$4,$D26*'Fund Stats'!F$22,IF($B26='Reference Cells'!$A$5,$D26*'Fund Stats'!F$23,IF($B26='Reference Cells'!$A$7,$D26*'Fund Stats'!F$24,IF($B26='Reference Cells'!$A$8,$D26*'Fund Stats'!F$25,IF(OR($B26='Reference Cells'!$A$2,$B26='Reference Cells'!$A$9),$D26*J26,"")))))))</f>
        <v>0</v>
      </c>
      <c r="AE26" s="47">
        <f>IF($B26='Reference Cells'!$A$6,$D26*'Fund Stats'!G$21,IF($B26='Reference Cells'!$A$3,$D26*'Fund Stats'!G$20,IF($B26='Reference Cells'!$A$4,$D26*'Fund Stats'!G$22,IF($B26='Reference Cells'!$A$5,$D26*'Fund Stats'!G$23,IF($B26='Reference Cells'!$A$7,$D26*'Fund Stats'!G$24,IF($B26='Reference Cells'!$A$8,$D26*'Fund Stats'!G$25,IF(OR($B26='Reference Cells'!$A$2,$B26='Reference Cells'!$A$9),$D26*K26,"")))))))</f>
        <v>0</v>
      </c>
      <c r="AF26" s="47">
        <f>IF($B26='Reference Cells'!$A$6,$D26*'Fund Stats'!H$21,IF($B26='Reference Cells'!$A$3,$D26*'Fund Stats'!H$20,IF($B26='Reference Cells'!$A$4,$D26*'Fund Stats'!H$22,IF($B26='Reference Cells'!$A$5,$D26*'Fund Stats'!H$23,IF($B26='Reference Cells'!$A$7,$D26*'Fund Stats'!H$24,IF($B26='Reference Cells'!$A$8,$D26*'Fund Stats'!H$25,IF(OR($B26='Reference Cells'!$A$2,$B26='Reference Cells'!$A$9),$D26*L26,"")))))))</f>
        <v>0</v>
      </c>
      <c r="AG26" s="47">
        <f>IF($B26='Reference Cells'!$A$6,$D26*'Fund Stats'!I$21,IF($B26='Reference Cells'!$A$3,$D26*'Fund Stats'!I$20,IF($B26='Reference Cells'!$A$4,$D26*'Fund Stats'!I$22,IF($B26='Reference Cells'!$A$5,$D26*'Fund Stats'!I$23,IF($B26='Reference Cells'!$A$7,$D26*'Fund Stats'!I$24,IF($B26='Reference Cells'!$A$8,$D26*'Fund Stats'!I$25,IF(OR($B26='Reference Cells'!$A$2,$B26='Reference Cells'!$A$9),$D26*M26,"")))))))</f>
        <v>0</v>
      </c>
      <c r="AH26" s="47">
        <f>IF($B26='Reference Cells'!$A$6,$D26*'Fund Stats'!J$21,IF($B26='Reference Cells'!$A$3,$D26*'Fund Stats'!J$20,IF($B26='Reference Cells'!$A$4,$D26*'Fund Stats'!J$22,IF($B26='Reference Cells'!$A$5,$D26*'Fund Stats'!J$23,IF($B26='Reference Cells'!$A$7,$D26*'Fund Stats'!J$24,IF($B26='Reference Cells'!$A$8,$D26*'Fund Stats'!J$25,IF(OR($B26='Reference Cells'!$A$2,$B26='Reference Cells'!$A$9),$D26*N26,"")))))))</f>
        <v>0</v>
      </c>
      <c r="AI26" s="47">
        <f>IF($B26='Reference Cells'!$A$6,$D26*'Fund Stats'!K$21,IF($B26='Reference Cells'!$A$3,$D26*'Fund Stats'!K$20,IF($B26='Reference Cells'!$A$4,$D26*'Fund Stats'!K$22,IF($B26='Reference Cells'!$A$5,$D26*'Fund Stats'!K$23,IF($B26='Reference Cells'!$A$7,$D26*'Fund Stats'!K$24,IF($B26='Reference Cells'!$A$8,$D26*'Fund Stats'!K$25,IF(OR($B26='Reference Cells'!$A$2,$B26='Reference Cells'!$A$9),$D26*O26,"")))))))</f>
        <v>0</v>
      </c>
      <c r="AJ26" s="47">
        <f>IF($B26='Reference Cells'!$A$6,$D26*'Fund Stats'!L$21,IF($B26='Reference Cells'!$A$3,$D26*'Fund Stats'!L$20,IF($B26='Reference Cells'!$A$4,$D26*'Fund Stats'!L$22,IF($B26='Reference Cells'!$A$5,$D26*'Fund Stats'!L$23,IF($B26='Reference Cells'!$A$7,$D26*'Fund Stats'!L$24,IF($B26='Reference Cells'!$A$8,$D26*'Fund Stats'!L$25,IF(OR($B26='Reference Cells'!$A$2,$B26='Reference Cells'!$A$9),$D26*P26,"")))))))</f>
        <v>0</v>
      </c>
      <c r="AK26" s="47">
        <f>IF($B26='Reference Cells'!$A$6,$D26*'Fund Stats'!M$21,IF($B26='Reference Cells'!$A$3,$D26*'Fund Stats'!M$20,IF($B26='Reference Cells'!$A$4,$D26*'Fund Stats'!M$22,IF($B26='Reference Cells'!$A$5,$D26*'Fund Stats'!M$23,IF($B26='Reference Cells'!$A$7,$D26*'Fund Stats'!M$24,IF($B26='Reference Cells'!$A$8,$D26*'Fund Stats'!M$25,IF(OR($B26='Reference Cells'!$A$2,$B26='Reference Cells'!$A$9),$D26*Q26,"")))))))</f>
        <v>0</v>
      </c>
      <c r="AL26" s="47">
        <f>IF($B26='Reference Cells'!$A$6,$D26*'Fund Stats'!N$21,IF($B26='Reference Cells'!$A$3,$D26*'Fund Stats'!N$20,IF($B26='Reference Cells'!$A$4,$D26*'Fund Stats'!N$22,IF($B26='Reference Cells'!$A$5,$D26*'Fund Stats'!N$23,IF($B26='Reference Cells'!$A$7,$D26*'Fund Stats'!N$24,IF($B26='Reference Cells'!$A$8,$D26*'Fund Stats'!N$25,IF(OR($B26='Reference Cells'!$A$2,$B26='Reference Cells'!$A$9),$D26*R26,"")))))))</f>
        <v>0</v>
      </c>
      <c r="AM26" s="47">
        <f>IF($B26='Reference Cells'!$A$6,$D26*'Fund Stats'!O$21,IF($B26='Reference Cells'!$A$3,$D26*'Fund Stats'!O$20,IF($B26='Reference Cells'!$A$4,$D26*'Fund Stats'!O$22,IF($B26='Reference Cells'!$A$5,$D26*'Fund Stats'!O$23,IF($B26='Reference Cells'!$A$7,$D26*'Fund Stats'!O$24,IF($B26='Reference Cells'!$A$8,$D26*'Fund Stats'!O$25,IF(OR($B26='Reference Cells'!$A$2,$B26='Reference Cells'!$A$9),$D26*S26,"")))))))</f>
        <v>0</v>
      </c>
      <c r="AN26" s="47">
        <f>IF($B26='Reference Cells'!$A$6,$D26*'Fund Stats'!P$21,IF($B26='Reference Cells'!$A$3,$D26*'Fund Stats'!P$20,IF($B26='Reference Cells'!$A$4,$D26*'Fund Stats'!P$22,IF($B26='Reference Cells'!$A$5,$D26*'Fund Stats'!P$23,IF($B26='Reference Cells'!$A$7,$D26*'Fund Stats'!P$24,IF($B26='Reference Cells'!$A$8,$D26*'Fund Stats'!P$25,IF(OR($B26='Reference Cells'!$A$2,$B26='Reference Cells'!$A$9),$D26*T26,"")))))))</f>
        <v>0</v>
      </c>
      <c r="AO26" s="47">
        <f>IF($B26='Reference Cells'!$A$6,$D26*'Fund Stats'!Q$21,IF($B26='Reference Cells'!$A$3,$D26*'Fund Stats'!Q$20,IF($B26='Reference Cells'!$A$4,$D26*'Fund Stats'!Q$22,IF($B26='Reference Cells'!$A$5,$D26*'Fund Stats'!Q$23,IF($B26='Reference Cells'!$A$7,$D26*'Fund Stats'!Q$24,IF($B26='Reference Cells'!$A$8,$D26*'Fund Stats'!Q$25,IF(OR($B26='Reference Cells'!$A$2,$B26='Reference Cells'!$A$9),$D26*U26,"")))))))</f>
        <v>0</v>
      </c>
      <c r="AP26" s="47">
        <f>IF($B26='Reference Cells'!$A$6,$D26*'Fund Stats'!R$21,IF($B26='Reference Cells'!$A$3,$D26*'Fund Stats'!R$20,IF($B26='Reference Cells'!$A$4,$D26*'Fund Stats'!R$22,IF($B26='Reference Cells'!$A$5,$D26*'Fund Stats'!R$23,IF($B26='Reference Cells'!$A$7,$D26*'Fund Stats'!R$24,IF($B26='Reference Cells'!$A$8,$D26*'Fund Stats'!R$25,IF(OR($B26='Reference Cells'!$A$2,$B26='Reference Cells'!$A$9),$D26*V26,"")))))))</f>
        <v>0</v>
      </c>
      <c r="AQ26" s="46"/>
      <c r="AT26" s="139">
        <f t="shared" si="29"/>
        <v>0</v>
      </c>
      <c r="AU26" s="139">
        <f t="shared" si="27"/>
        <v>0</v>
      </c>
      <c r="AV26" s="139">
        <f t="shared" si="27"/>
        <v>0</v>
      </c>
      <c r="AW26" s="139">
        <f t="shared" si="27"/>
        <v>0</v>
      </c>
      <c r="AX26" s="139">
        <f t="shared" si="27"/>
        <v>0</v>
      </c>
      <c r="AY26" s="139">
        <f t="shared" si="27"/>
        <v>0</v>
      </c>
      <c r="AZ26" s="139">
        <f t="shared" si="27"/>
        <v>0</v>
      </c>
      <c r="BA26" s="139">
        <f t="shared" si="27"/>
        <v>0</v>
      </c>
      <c r="BB26" s="139">
        <f t="shared" si="27"/>
        <v>0</v>
      </c>
      <c r="BC26" s="139">
        <f t="shared" si="27"/>
        <v>0</v>
      </c>
      <c r="BD26" s="139">
        <f t="shared" si="27"/>
        <v>0</v>
      </c>
      <c r="BE26" s="139">
        <f t="shared" si="27"/>
        <v>0</v>
      </c>
      <c r="BF26" s="139">
        <f t="shared" si="27"/>
        <v>0</v>
      </c>
      <c r="BG26" s="139">
        <f t="shared" si="27"/>
        <v>0</v>
      </c>
      <c r="BH26" s="139">
        <f t="shared" si="27"/>
        <v>0</v>
      </c>
      <c r="BI26" s="139">
        <f t="shared" si="27"/>
        <v>0</v>
      </c>
      <c r="BJ26" s="139">
        <f t="shared" si="27"/>
        <v>0</v>
      </c>
      <c r="BK26" s="139">
        <f t="shared" si="5"/>
        <v>0</v>
      </c>
    </row>
    <row r="27" spans="1:63" ht="18.95" customHeight="1">
      <c r="A27" s="68">
        <v>4</v>
      </c>
      <c r="B27" s="188"/>
      <c r="C27" s="189" t="s">
        <v>177</v>
      </c>
      <c r="D27" s="191"/>
      <c r="E27" s="1" t="str">
        <f t="shared" si="28"/>
        <v/>
      </c>
      <c r="F27" s="274"/>
      <c r="G27" s="95"/>
      <c r="H27" s="95"/>
      <c r="I27" s="95"/>
      <c r="J27" s="95"/>
      <c r="K27" s="95"/>
      <c r="L27" s="95"/>
      <c r="M27" s="95"/>
      <c r="N27" s="95"/>
      <c r="O27" s="95"/>
      <c r="P27" s="95"/>
      <c r="Q27" s="95"/>
      <c r="R27" s="95"/>
      <c r="S27" s="95"/>
      <c r="T27" s="95"/>
      <c r="U27" s="95"/>
      <c r="V27" s="94"/>
      <c r="W27" s="276" t="str">
        <f t="shared" si="1"/>
        <v/>
      </c>
      <c r="Y27" s="36">
        <f t="shared" si="9"/>
        <v>4</v>
      </c>
      <c r="Z27" s="47">
        <f>IF($B27='Reference Cells'!$A$6,$D27*'Fund Stats'!B$21,IF($B27='Reference Cells'!$A$3,$D27*'Fund Stats'!B$20,IF($B27='Reference Cells'!$A$4,$D27*'Fund Stats'!B$22,IF($B27='Reference Cells'!$A$5,$D27*'Fund Stats'!B$23,IF($B27='Reference Cells'!$A$7,$D27*'Fund Stats'!B$24,IF($B27='Reference Cells'!$A$8,$D27*'Fund Stats'!B$25,IF(OR($B27='Reference Cells'!$A$2,$B27='Reference Cells'!$A$9),$D27*F27,"")))))))</f>
        <v>0</v>
      </c>
      <c r="AA27" s="47">
        <f>IF($B27='Reference Cells'!$A$6,$D27*'Fund Stats'!C$21,IF($B27='Reference Cells'!$A$3,$D27*'Fund Stats'!C$20,IF($B27='Reference Cells'!$A$4,$D27*'Fund Stats'!C$22,IF($B27='Reference Cells'!$A$5,$D27*'Fund Stats'!C$23,IF($B27='Reference Cells'!$A$7,$D27*'Fund Stats'!C$24,IF($B27='Reference Cells'!$A$8,$D27*'Fund Stats'!C$25,IF(OR($B27='Reference Cells'!$A$2,$B27='Reference Cells'!$A$9),$D27*G27,"")))))))</f>
        <v>0</v>
      </c>
      <c r="AB27" s="47">
        <f>IF($B27='Reference Cells'!$A$6,$D27*'Fund Stats'!D$21,IF($B27='Reference Cells'!$A$3,$D27*'Fund Stats'!D$20,IF($B27='Reference Cells'!$A$4,$D27*'Fund Stats'!D$22,IF($B27='Reference Cells'!$A$5,$D27*'Fund Stats'!D$23,IF($B27='Reference Cells'!$A$7,$D27*'Fund Stats'!D$24,IF($B27='Reference Cells'!$A$8,$D27*'Fund Stats'!D$25,IF(OR($B27='Reference Cells'!$A$2,$B27='Reference Cells'!$A$9),$D27*H27,"")))))))</f>
        <v>0</v>
      </c>
      <c r="AC27" s="47">
        <f>IF($B27='Reference Cells'!$A$6,$D27*'Fund Stats'!E$21,IF($B27='Reference Cells'!$A$3,$D27*'Fund Stats'!E$20,IF($B27='Reference Cells'!$A$4,$D27*'Fund Stats'!E$22,IF($B27='Reference Cells'!$A$5,$D27*'Fund Stats'!E$23,IF($B27='Reference Cells'!$A$7,$D27*'Fund Stats'!E$24,IF($B27='Reference Cells'!$A$8,$D27*'Fund Stats'!E$25,IF(OR($B27='Reference Cells'!$A$2,$B27='Reference Cells'!$A$9),$D27*I27,"")))))))</f>
        <v>0</v>
      </c>
      <c r="AD27" s="47">
        <f>IF($B27='Reference Cells'!$A$6,$D27*'Fund Stats'!F$21,IF($B27='Reference Cells'!$A$3,$D27*'Fund Stats'!F$20,IF($B27='Reference Cells'!$A$4,$D27*'Fund Stats'!F$22,IF($B27='Reference Cells'!$A$5,$D27*'Fund Stats'!F$23,IF($B27='Reference Cells'!$A$7,$D27*'Fund Stats'!F$24,IF($B27='Reference Cells'!$A$8,$D27*'Fund Stats'!F$25,IF(OR($B27='Reference Cells'!$A$2,$B27='Reference Cells'!$A$9),$D27*J27,"")))))))</f>
        <v>0</v>
      </c>
      <c r="AE27" s="47">
        <f>IF($B27='Reference Cells'!$A$6,$D27*'Fund Stats'!G$21,IF($B27='Reference Cells'!$A$3,$D27*'Fund Stats'!G$20,IF($B27='Reference Cells'!$A$4,$D27*'Fund Stats'!G$22,IF($B27='Reference Cells'!$A$5,$D27*'Fund Stats'!G$23,IF($B27='Reference Cells'!$A$7,$D27*'Fund Stats'!G$24,IF($B27='Reference Cells'!$A$8,$D27*'Fund Stats'!G$25,IF(OR($B27='Reference Cells'!$A$2,$B27='Reference Cells'!$A$9),$D27*K27,"")))))))</f>
        <v>0</v>
      </c>
      <c r="AF27" s="47">
        <f>IF($B27='Reference Cells'!$A$6,$D27*'Fund Stats'!H$21,IF($B27='Reference Cells'!$A$3,$D27*'Fund Stats'!H$20,IF($B27='Reference Cells'!$A$4,$D27*'Fund Stats'!H$22,IF($B27='Reference Cells'!$A$5,$D27*'Fund Stats'!H$23,IF($B27='Reference Cells'!$A$7,$D27*'Fund Stats'!H$24,IF($B27='Reference Cells'!$A$8,$D27*'Fund Stats'!H$25,IF(OR($B27='Reference Cells'!$A$2,$B27='Reference Cells'!$A$9),$D27*L27,"")))))))</f>
        <v>0</v>
      </c>
      <c r="AG27" s="47">
        <f>IF($B27='Reference Cells'!$A$6,$D27*'Fund Stats'!I$21,IF($B27='Reference Cells'!$A$3,$D27*'Fund Stats'!I$20,IF($B27='Reference Cells'!$A$4,$D27*'Fund Stats'!I$22,IF($B27='Reference Cells'!$A$5,$D27*'Fund Stats'!I$23,IF($B27='Reference Cells'!$A$7,$D27*'Fund Stats'!I$24,IF($B27='Reference Cells'!$A$8,$D27*'Fund Stats'!I$25,IF(OR($B27='Reference Cells'!$A$2,$B27='Reference Cells'!$A$9),$D27*M27,"")))))))</f>
        <v>0</v>
      </c>
      <c r="AH27" s="47">
        <f>IF($B27='Reference Cells'!$A$6,$D27*'Fund Stats'!J$21,IF($B27='Reference Cells'!$A$3,$D27*'Fund Stats'!J$20,IF($B27='Reference Cells'!$A$4,$D27*'Fund Stats'!J$22,IF($B27='Reference Cells'!$A$5,$D27*'Fund Stats'!J$23,IF($B27='Reference Cells'!$A$7,$D27*'Fund Stats'!J$24,IF($B27='Reference Cells'!$A$8,$D27*'Fund Stats'!J$25,IF(OR($B27='Reference Cells'!$A$2,$B27='Reference Cells'!$A$9),$D27*N27,"")))))))</f>
        <v>0</v>
      </c>
      <c r="AI27" s="47">
        <f>IF($B27='Reference Cells'!$A$6,$D27*'Fund Stats'!K$21,IF($B27='Reference Cells'!$A$3,$D27*'Fund Stats'!K$20,IF($B27='Reference Cells'!$A$4,$D27*'Fund Stats'!K$22,IF($B27='Reference Cells'!$A$5,$D27*'Fund Stats'!K$23,IF($B27='Reference Cells'!$A$7,$D27*'Fund Stats'!K$24,IF($B27='Reference Cells'!$A$8,$D27*'Fund Stats'!K$25,IF(OR($B27='Reference Cells'!$A$2,$B27='Reference Cells'!$A$9),$D27*O27,"")))))))</f>
        <v>0</v>
      </c>
      <c r="AJ27" s="47">
        <f>IF($B27='Reference Cells'!$A$6,$D27*'Fund Stats'!L$21,IF($B27='Reference Cells'!$A$3,$D27*'Fund Stats'!L$20,IF($B27='Reference Cells'!$A$4,$D27*'Fund Stats'!L$22,IF($B27='Reference Cells'!$A$5,$D27*'Fund Stats'!L$23,IF($B27='Reference Cells'!$A$7,$D27*'Fund Stats'!L$24,IF($B27='Reference Cells'!$A$8,$D27*'Fund Stats'!L$25,IF(OR($B27='Reference Cells'!$A$2,$B27='Reference Cells'!$A$9),$D27*P27,"")))))))</f>
        <v>0</v>
      </c>
      <c r="AK27" s="47">
        <f>IF($B27='Reference Cells'!$A$6,$D27*'Fund Stats'!M$21,IF($B27='Reference Cells'!$A$3,$D27*'Fund Stats'!M$20,IF($B27='Reference Cells'!$A$4,$D27*'Fund Stats'!M$22,IF($B27='Reference Cells'!$A$5,$D27*'Fund Stats'!M$23,IF($B27='Reference Cells'!$A$7,$D27*'Fund Stats'!M$24,IF($B27='Reference Cells'!$A$8,$D27*'Fund Stats'!M$25,IF(OR($B27='Reference Cells'!$A$2,$B27='Reference Cells'!$A$9),$D27*Q27,"")))))))</f>
        <v>0</v>
      </c>
      <c r="AL27" s="47">
        <f>IF($B27='Reference Cells'!$A$6,$D27*'Fund Stats'!N$21,IF($B27='Reference Cells'!$A$3,$D27*'Fund Stats'!N$20,IF($B27='Reference Cells'!$A$4,$D27*'Fund Stats'!N$22,IF($B27='Reference Cells'!$A$5,$D27*'Fund Stats'!N$23,IF($B27='Reference Cells'!$A$7,$D27*'Fund Stats'!N$24,IF($B27='Reference Cells'!$A$8,$D27*'Fund Stats'!N$25,IF(OR($B27='Reference Cells'!$A$2,$B27='Reference Cells'!$A$9),$D27*R27,"")))))))</f>
        <v>0</v>
      </c>
      <c r="AM27" s="47">
        <f>IF($B27='Reference Cells'!$A$6,$D27*'Fund Stats'!O$21,IF($B27='Reference Cells'!$A$3,$D27*'Fund Stats'!O$20,IF($B27='Reference Cells'!$A$4,$D27*'Fund Stats'!O$22,IF($B27='Reference Cells'!$A$5,$D27*'Fund Stats'!O$23,IF($B27='Reference Cells'!$A$7,$D27*'Fund Stats'!O$24,IF($B27='Reference Cells'!$A$8,$D27*'Fund Stats'!O$25,IF(OR($B27='Reference Cells'!$A$2,$B27='Reference Cells'!$A$9),$D27*S27,"")))))))</f>
        <v>0</v>
      </c>
      <c r="AN27" s="47">
        <f>IF($B27='Reference Cells'!$A$6,$D27*'Fund Stats'!P$21,IF($B27='Reference Cells'!$A$3,$D27*'Fund Stats'!P$20,IF($B27='Reference Cells'!$A$4,$D27*'Fund Stats'!P$22,IF($B27='Reference Cells'!$A$5,$D27*'Fund Stats'!P$23,IF($B27='Reference Cells'!$A$7,$D27*'Fund Stats'!P$24,IF($B27='Reference Cells'!$A$8,$D27*'Fund Stats'!P$25,IF(OR($B27='Reference Cells'!$A$2,$B27='Reference Cells'!$A$9),$D27*T27,"")))))))</f>
        <v>0</v>
      </c>
      <c r="AO27" s="47">
        <f>IF($B27='Reference Cells'!$A$6,$D27*'Fund Stats'!Q$21,IF($B27='Reference Cells'!$A$3,$D27*'Fund Stats'!Q$20,IF($B27='Reference Cells'!$A$4,$D27*'Fund Stats'!Q$22,IF($B27='Reference Cells'!$A$5,$D27*'Fund Stats'!Q$23,IF($B27='Reference Cells'!$A$7,$D27*'Fund Stats'!Q$24,IF($B27='Reference Cells'!$A$8,$D27*'Fund Stats'!Q$25,IF(OR($B27='Reference Cells'!$A$2,$B27='Reference Cells'!$A$9),$D27*U27,"")))))))</f>
        <v>0</v>
      </c>
      <c r="AP27" s="47">
        <f>IF($B27='Reference Cells'!$A$6,$D27*'Fund Stats'!R$21,IF($B27='Reference Cells'!$A$3,$D27*'Fund Stats'!R$20,IF($B27='Reference Cells'!$A$4,$D27*'Fund Stats'!R$22,IF($B27='Reference Cells'!$A$5,$D27*'Fund Stats'!R$23,IF($B27='Reference Cells'!$A$7,$D27*'Fund Stats'!R$24,IF($B27='Reference Cells'!$A$8,$D27*'Fund Stats'!R$25,IF(OR($B27='Reference Cells'!$A$2,$B27='Reference Cells'!$A$9),$D27*V27,"")))))))</f>
        <v>0</v>
      </c>
      <c r="AQ27" s="46"/>
      <c r="AT27" s="139">
        <f t="shared" si="29"/>
        <v>0</v>
      </c>
      <c r="AU27" s="139">
        <f t="shared" si="27"/>
        <v>0</v>
      </c>
      <c r="AV27" s="139">
        <f t="shared" si="27"/>
        <v>0</v>
      </c>
      <c r="AW27" s="139">
        <f t="shared" si="27"/>
        <v>0</v>
      </c>
      <c r="AX27" s="139">
        <f t="shared" si="27"/>
        <v>0</v>
      </c>
      <c r="AY27" s="139">
        <f t="shared" si="27"/>
        <v>0</v>
      </c>
      <c r="AZ27" s="139">
        <f t="shared" si="27"/>
        <v>0</v>
      </c>
      <c r="BA27" s="139">
        <f t="shared" si="27"/>
        <v>0</v>
      </c>
      <c r="BB27" s="139">
        <f t="shared" si="27"/>
        <v>0</v>
      </c>
      <c r="BC27" s="139">
        <f t="shared" si="27"/>
        <v>0</v>
      </c>
      <c r="BD27" s="139">
        <f t="shared" si="27"/>
        <v>0</v>
      </c>
      <c r="BE27" s="139">
        <f t="shared" si="27"/>
        <v>0</v>
      </c>
      <c r="BF27" s="139">
        <f t="shared" si="27"/>
        <v>0</v>
      </c>
      <c r="BG27" s="139">
        <f t="shared" si="27"/>
        <v>0</v>
      </c>
      <c r="BH27" s="139">
        <f t="shared" si="27"/>
        <v>0</v>
      </c>
      <c r="BI27" s="139">
        <f t="shared" si="27"/>
        <v>0</v>
      </c>
      <c r="BJ27" s="139">
        <f t="shared" si="27"/>
        <v>0</v>
      </c>
      <c r="BK27" s="139">
        <f t="shared" si="5"/>
        <v>0</v>
      </c>
    </row>
    <row r="28" spans="1:63">
      <c r="A28" s="68">
        <v>5</v>
      </c>
      <c r="B28" s="188"/>
      <c r="C28" s="193"/>
      <c r="D28" s="191"/>
      <c r="E28" s="1" t="str">
        <f t="shared" si="28"/>
        <v/>
      </c>
      <c r="F28" s="274"/>
      <c r="G28" s="95"/>
      <c r="H28" s="95"/>
      <c r="I28" s="95"/>
      <c r="J28" s="95"/>
      <c r="K28" s="95"/>
      <c r="L28" s="95"/>
      <c r="M28" s="95"/>
      <c r="N28" s="95"/>
      <c r="O28" s="95"/>
      <c r="P28" s="95"/>
      <c r="Q28" s="95"/>
      <c r="R28" s="95"/>
      <c r="S28" s="95"/>
      <c r="T28" s="95"/>
      <c r="U28" s="95"/>
      <c r="V28" s="94"/>
      <c r="W28" s="276" t="str">
        <f t="shared" si="1"/>
        <v/>
      </c>
      <c r="Y28" s="36">
        <f t="shared" si="9"/>
        <v>5</v>
      </c>
      <c r="Z28" s="47">
        <f>IF($B28='Reference Cells'!$A$6,$D28*'Fund Stats'!B$21,IF($B28='Reference Cells'!$A$3,$D28*'Fund Stats'!B$20,IF($B28='Reference Cells'!$A$4,$D28*'Fund Stats'!B$22,IF($B28='Reference Cells'!$A$5,$D28*'Fund Stats'!B$23,IF($B28='Reference Cells'!$A$7,$D28*'Fund Stats'!B$24,IF($B28='Reference Cells'!$A$8,$D28*'Fund Stats'!B$25,IF(OR($B28='Reference Cells'!$A$2,$B28='Reference Cells'!$A$9),$D28*F28,"")))))))</f>
        <v>0</v>
      </c>
      <c r="AA28" s="47">
        <f>IF($B28='Reference Cells'!$A$6,$D28*'Fund Stats'!C$21,IF($B28='Reference Cells'!$A$3,$D28*'Fund Stats'!C$20,IF($B28='Reference Cells'!$A$4,$D28*'Fund Stats'!C$22,IF($B28='Reference Cells'!$A$5,$D28*'Fund Stats'!C$23,IF($B28='Reference Cells'!$A$7,$D28*'Fund Stats'!C$24,IF($B28='Reference Cells'!$A$8,$D28*'Fund Stats'!C$25,IF(OR($B28='Reference Cells'!$A$2,$B28='Reference Cells'!$A$9),$D28*G28,"")))))))</f>
        <v>0</v>
      </c>
      <c r="AB28" s="47">
        <f>IF($B28='Reference Cells'!$A$6,$D28*'Fund Stats'!D$21,IF($B28='Reference Cells'!$A$3,$D28*'Fund Stats'!D$20,IF($B28='Reference Cells'!$A$4,$D28*'Fund Stats'!D$22,IF($B28='Reference Cells'!$A$5,$D28*'Fund Stats'!D$23,IF($B28='Reference Cells'!$A$7,$D28*'Fund Stats'!D$24,IF($B28='Reference Cells'!$A$8,$D28*'Fund Stats'!D$25,IF(OR($B28='Reference Cells'!$A$2,$B28='Reference Cells'!$A$9),$D28*H28,"")))))))</f>
        <v>0</v>
      </c>
      <c r="AC28" s="47">
        <f>IF($B28='Reference Cells'!$A$6,$D28*'Fund Stats'!E$21,IF($B28='Reference Cells'!$A$3,$D28*'Fund Stats'!E$20,IF($B28='Reference Cells'!$A$4,$D28*'Fund Stats'!E$22,IF($B28='Reference Cells'!$A$5,$D28*'Fund Stats'!E$23,IF($B28='Reference Cells'!$A$7,$D28*'Fund Stats'!E$24,IF($B28='Reference Cells'!$A$8,$D28*'Fund Stats'!E$25,IF(OR($B28='Reference Cells'!$A$2,$B28='Reference Cells'!$A$9),$D28*I28,"")))))))</f>
        <v>0</v>
      </c>
      <c r="AD28" s="47">
        <f>IF($B28='Reference Cells'!$A$6,$D28*'Fund Stats'!F$21,IF($B28='Reference Cells'!$A$3,$D28*'Fund Stats'!F$20,IF($B28='Reference Cells'!$A$4,$D28*'Fund Stats'!F$22,IF($B28='Reference Cells'!$A$5,$D28*'Fund Stats'!F$23,IF($B28='Reference Cells'!$A$7,$D28*'Fund Stats'!F$24,IF($B28='Reference Cells'!$A$8,$D28*'Fund Stats'!F$25,IF(OR($B28='Reference Cells'!$A$2,$B28='Reference Cells'!$A$9),$D28*J28,"")))))))</f>
        <v>0</v>
      </c>
      <c r="AE28" s="47">
        <f>IF($B28='Reference Cells'!$A$6,$D28*'Fund Stats'!G$21,IF($B28='Reference Cells'!$A$3,$D28*'Fund Stats'!G$20,IF($B28='Reference Cells'!$A$4,$D28*'Fund Stats'!G$22,IF($B28='Reference Cells'!$A$5,$D28*'Fund Stats'!G$23,IF($B28='Reference Cells'!$A$7,$D28*'Fund Stats'!G$24,IF($B28='Reference Cells'!$A$8,$D28*'Fund Stats'!G$25,IF(OR($B28='Reference Cells'!$A$2,$B28='Reference Cells'!$A$9),$D28*K28,"")))))))</f>
        <v>0</v>
      </c>
      <c r="AF28" s="47">
        <f>IF($B28='Reference Cells'!$A$6,$D28*'Fund Stats'!H$21,IF($B28='Reference Cells'!$A$3,$D28*'Fund Stats'!H$20,IF($B28='Reference Cells'!$A$4,$D28*'Fund Stats'!H$22,IF($B28='Reference Cells'!$A$5,$D28*'Fund Stats'!H$23,IF($B28='Reference Cells'!$A$7,$D28*'Fund Stats'!H$24,IF($B28='Reference Cells'!$A$8,$D28*'Fund Stats'!H$25,IF(OR($B28='Reference Cells'!$A$2,$B28='Reference Cells'!$A$9),$D28*L28,"")))))))</f>
        <v>0</v>
      </c>
      <c r="AG28" s="47">
        <f>IF($B28='Reference Cells'!$A$6,$D28*'Fund Stats'!I$21,IF($B28='Reference Cells'!$A$3,$D28*'Fund Stats'!I$20,IF($B28='Reference Cells'!$A$4,$D28*'Fund Stats'!I$22,IF($B28='Reference Cells'!$A$5,$D28*'Fund Stats'!I$23,IF($B28='Reference Cells'!$A$7,$D28*'Fund Stats'!I$24,IF($B28='Reference Cells'!$A$8,$D28*'Fund Stats'!I$25,IF(OR($B28='Reference Cells'!$A$2,$B28='Reference Cells'!$A$9),$D28*M28,"")))))))</f>
        <v>0</v>
      </c>
      <c r="AH28" s="47">
        <f>IF($B28='Reference Cells'!$A$6,$D28*'Fund Stats'!J$21,IF($B28='Reference Cells'!$A$3,$D28*'Fund Stats'!J$20,IF($B28='Reference Cells'!$A$4,$D28*'Fund Stats'!J$22,IF($B28='Reference Cells'!$A$5,$D28*'Fund Stats'!J$23,IF($B28='Reference Cells'!$A$7,$D28*'Fund Stats'!J$24,IF($B28='Reference Cells'!$A$8,$D28*'Fund Stats'!J$25,IF(OR($B28='Reference Cells'!$A$2,$B28='Reference Cells'!$A$9),$D28*N28,"")))))))</f>
        <v>0</v>
      </c>
      <c r="AI28" s="47">
        <f>IF($B28='Reference Cells'!$A$6,$D28*'Fund Stats'!K$21,IF($B28='Reference Cells'!$A$3,$D28*'Fund Stats'!K$20,IF($B28='Reference Cells'!$A$4,$D28*'Fund Stats'!K$22,IF($B28='Reference Cells'!$A$5,$D28*'Fund Stats'!K$23,IF($B28='Reference Cells'!$A$7,$D28*'Fund Stats'!K$24,IF($B28='Reference Cells'!$A$8,$D28*'Fund Stats'!K$25,IF(OR($B28='Reference Cells'!$A$2,$B28='Reference Cells'!$A$9),$D28*O28,"")))))))</f>
        <v>0</v>
      </c>
      <c r="AJ28" s="47">
        <f>IF($B28='Reference Cells'!$A$6,$D28*'Fund Stats'!L$21,IF($B28='Reference Cells'!$A$3,$D28*'Fund Stats'!L$20,IF($B28='Reference Cells'!$A$4,$D28*'Fund Stats'!L$22,IF($B28='Reference Cells'!$A$5,$D28*'Fund Stats'!L$23,IF($B28='Reference Cells'!$A$7,$D28*'Fund Stats'!L$24,IF($B28='Reference Cells'!$A$8,$D28*'Fund Stats'!L$25,IF(OR($B28='Reference Cells'!$A$2,$B28='Reference Cells'!$A$9),$D28*P28,"")))))))</f>
        <v>0</v>
      </c>
      <c r="AK28" s="47">
        <f>IF($B28='Reference Cells'!$A$6,$D28*'Fund Stats'!M$21,IF($B28='Reference Cells'!$A$3,$D28*'Fund Stats'!M$20,IF($B28='Reference Cells'!$A$4,$D28*'Fund Stats'!M$22,IF($B28='Reference Cells'!$A$5,$D28*'Fund Stats'!M$23,IF($B28='Reference Cells'!$A$7,$D28*'Fund Stats'!M$24,IF($B28='Reference Cells'!$A$8,$D28*'Fund Stats'!M$25,IF(OR($B28='Reference Cells'!$A$2,$B28='Reference Cells'!$A$9),$D28*Q28,"")))))))</f>
        <v>0</v>
      </c>
      <c r="AL28" s="47">
        <f>IF($B28='Reference Cells'!$A$6,$D28*'Fund Stats'!N$21,IF($B28='Reference Cells'!$A$3,$D28*'Fund Stats'!N$20,IF($B28='Reference Cells'!$A$4,$D28*'Fund Stats'!N$22,IF($B28='Reference Cells'!$A$5,$D28*'Fund Stats'!N$23,IF($B28='Reference Cells'!$A$7,$D28*'Fund Stats'!N$24,IF($B28='Reference Cells'!$A$8,$D28*'Fund Stats'!N$25,IF(OR($B28='Reference Cells'!$A$2,$B28='Reference Cells'!$A$9),$D28*R28,"")))))))</f>
        <v>0</v>
      </c>
      <c r="AM28" s="47">
        <f>IF($B28='Reference Cells'!$A$6,$D28*'Fund Stats'!O$21,IF($B28='Reference Cells'!$A$3,$D28*'Fund Stats'!O$20,IF($B28='Reference Cells'!$A$4,$D28*'Fund Stats'!O$22,IF($B28='Reference Cells'!$A$5,$D28*'Fund Stats'!O$23,IF($B28='Reference Cells'!$A$7,$D28*'Fund Stats'!O$24,IF($B28='Reference Cells'!$A$8,$D28*'Fund Stats'!O$25,IF(OR($B28='Reference Cells'!$A$2,$B28='Reference Cells'!$A$9),$D28*S28,"")))))))</f>
        <v>0</v>
      </c>
      <c r="AN28" s="47">
        <f>IF($B28='Reference Cells'!$A$6,$D28*'Fund Stats'!P$21,IF($B28='Reference Cells'!$A$3,$D28*'Fund Stats'!P$20,IF($B28='Reference Cells'!$A$4,$D28*'Fund Stats'!P$22,IF($B28='Reference Cells'!$A$5,$D28*'Fund Stats'!P$23,IF($B28='Reference Cells'!$A$7,$D28*'Fund Stats'!P$24,IF($B28='Reference Cells'!$A$8,$D28*'Fund Stats'!P$25,IF(OR($B28='Reference Cells'!$A$2,$B28='Reference Cells'!$A$9),$D28*T28,"")))))))</f>
        <v>0</v>
      </c>
      <c r="AO28" s="47">
        <f>IF($B28='Reference Cells'!$A$6,$D28*'Fund Stats'!Q$21,IF($B28='Reference Cells'!$A$3,$D28*'Fund Stats'!Q$20,IF($B28='Reference Cells'!$A$4,$D28*'Fund Stats'!Q$22,IF($B28='Reference Cells'!$A$5,$D28*'Fund Stats'!Q$23,IF($B28='Reference Cells'!$A$7,$D28*'Fund Stats'!Q$24,IF($B28='Reference Cells'!$A$8,$D28*'Fund Stats'!Q$25,IF(OR($B28='Reference Cells'!$A$2,$B28='Reference Cells'!$A$9),$D28*U28,"")))))))</f>
        <v>0</v>
      </c>
      <c r="AP28" s="47">
        <f>IF($B28='Reference Cells'!$A$6,$D28*'Fund Stats'!R$21,IF($B28='Reference Cells'!$A$3,$D28*'Fund Stats'!R$20,IF($B28='Reference Cells'!$A$4,$D28*'Fund Stats'!R$22,IF($B28='Reference Cells'!$A$5,$D28*'Fund Stats'!R$23,IF($B28='Reference Cells'!$A$7,$D28*'Fund Stats'!R$24,IF($B28='Reference Cells'!$A$8,$D28*'Fund Stats'!R$25,IF(OR($B28='Reference Cells'!$A$2,$B28='Reference Cells'!$A$9),$D28*V28,"")))))))</f>
        <v>0</v>
      </c>
      <c r="AQ28" s="46"/>
      <c r="AT28" s="139">
        <f t="shared" si="29"/>
        <v>0</v>
      </c>
      <c r="AU28" s="139">
        <f t="shared" si="27"/>
        <v>0</v>
      </c>
      <c r="AV28" s="139">
        <f t="shared" si="27"/>
        <v>0</v>
      </c>
      <c r="AW28" s="139">
        <f t="shared" si="27"/>
        <v>0</v>
      </c>
      <c r="AX28" s="139">
        <f t="shared" si="27"/>
        <v>0</v>
      </c>
      <c r="AY28" s="139">
        <f t="shared" si="27"/>
        <v>0</v>
      </c>
      <c r="AZ28" s="139">
        <f t="shared" si="27"/>
        <v>0</v>
      </c>
      <c r="BA28" s="139">
        <f t="shared" si="27"/>
        <v>0</v>
      </c>
      <c r="BB28" s="139">
        <f t="shared" si="27"/>
        <v>0</v>
      </c>
      <c r="BC28" s="139">
        <f t="shared" si="27"/>
        <v>0</v>
      </c>
      <c r="BD28" s="139">
        <f t="shared" si="27"/>
        <v>0</v>
      </c>
      <c r="BE28" s="139">
        <f t="shared" si="27"/>
        <v>0</v>
      </c>
      <c r="BF28" s="139">
        <f t="shared" si="27"/>
        <v>0</v>
      </c>
      <c r="BG28" s="139">
        <f t="shared" si="27"/>
        <v>0</v>
      </c>
      <c r="BH28" s="139">
        <f t="shared" si="27"/>
        <v>0</v>
      </c>
      <c r="BI28" s="139">
        <f t="shared" si="27"/>
        <v>0</v>
      </c>
      <c r="BJ28" s="139">
        <f t="shared" si="27"/>
        <v>0</v>
      </c>
      <c r="BK28" s="139">
        <f t="shared" si="5"/>
        <v>0</v>
      </c>
    </row>
    <row r="29" spans="1:63">
      <c r="A29" s="68">
        <v>6</v>
      </c>
      <c r="B29" s="188"/>
      <c r="C29" s="189"/>
      <c r="D29" s="191"/>
      <c r="E29" s="1" t="str">
        <f t="shared" si="28"/>
        <v/>
      </c>
      <c r="F29" s="274"/>
      <c r="G29" s="95"/>
      <c r="H29" s="95"/>
      <c r="I29" s="95"/>
      <c r="J29" s="95"/>
      <c r="K29" s="95"/>
      <c r="L29" s="95"/>
      <c r="M29" s="95"/>
      <c r="N29" s="95"/>
      <c r="O29" s="95"/>
      <c r="P29" s="95"/>
      <c r="Q29" s="95"/>
      <c r="R29" s="95"/>
      <c r="S29" s="95"/>
      <c r="T29" s="95"/>
      <c r="U29" s="95"/>
      <c r="V29" s="94"/>
      <c r="W29" s="276" t="str">
        <f t="shared" si="1"/>
        <v/>
      </c>
      <c r="Y29" s="36">
        <f t="shared" si="9"/>
        <v>6</v>
      </c>
      <c r="Z29" s="47">
        <f>IF($B29='Reference Cells'!$A$6,$D29*'Fund Stats'!B$21,IF($B29='Reference Cells'!$A$3,$D29*'Fund Stats'!B$20,IF($B29='Reference Cells'!$A$4,$D29*'Fund Stats'!B$22,IF($B29='Reference Cells'!$A$5,$D29*'Fund Stats'!B$23,IF($B29='Reference Cells'!$A$7,$D29*'Fund Stats'!B$24,IF($B29='Reference Cells'!$A$8,$D29*'Fund Stats'!B$25,IF(OR($B29='Reference Cells'!$A$2,$B29='Reference Cells'!$A$9),$D29*F29,"")))))))</f>
        <v>0</v>
      </c>
      <c r="AA29" s="47">
        <f>IF($B29='Reference Cells'!$A$6,$D29*'Fund Stats'!C$21,IF($B29='Reference Cells'!$A$3,$D29*'Fund Stats'!C$20,IF($B29='Reference Cells'!$A$4,$D29*'Fund Stats'!C$22,IF($B29='Reference Cells'!$A$5,$D29*'Fund Stats'!C$23,IF($B29='Reference Cells'!$A$7,$D29*'Fund Stats'!C$24,IF($B29='Reference Cells'!$A$8,$D29*'Fund Stats'!C$25,IF(OR($B29='Reference Cells'!$A$2,$B29='Reference Cells'!$A$9),$D29*G29,"")))))))</f>
        <v>0</v>
      </c>
      <c r="AB29" s="47">
        <f>IF($B29='Reference Cells'!$A$6,$D29*'Fund Stats'!D$21,IF($B29='Reference Cells'!$A$3,$D29*'Fund Stats'!D$20,IF($B29='Reference Cells'!$A$4,$D29*'Fund Stats'!D$22,IF($B29='Reference Cells'!$A$5,$D29*'Fund Stats'!D$23,IF($B29='Reference Cells'!$A$7,$D29*'Fund Stats'!D$24,IF($B29='Reference Cells'!$A$8,$D29*'Fund Stats'!D$25,IF(OR($B29='Reference Cells'!$A$2,$B29='Reference Cells'!$A$9),$D29*H29,"")))))))</f>
        <v>0</v>
      </c>
      <c r="AC29" s="47">
        <f>IF($B29='Reference Cells'!$A$6,$D29*'Fund Stats'!E$21,IF($B29='Reference Cells'!$A$3,$D29*'Fund Stats'!E$20,IF($B29='Reference Cells'!$A$4,$D29*'Fund Stats'!E$22,IF($B29='Reference Cells'!$A$5,$D29*'Fund Stats'!E$23,IF($B29='Reference Cells'!$A$7,$D29*'Fund Stats'!E$24,IF($B29='Reference Cells'!$A$8,$D29*'Fund Stats'!E$25,IF(OR($B29='Reference Cells'!$A$2,$B29='Reference Cells'!$A$9),$D29*I29,"")))))))</f>
        <v>0</v>
      </c>
      <c r="AD29" s="47">
        <f>IF($B29='Reference Cells'!$A$6,$D29*'Fund Stats'!F$21,IF($B29='Reference Cells'!$A$3,$D29*'Fund Stats'!F$20,IF($B29='Reference Cells'!$A$4,$D29*'Fund Stats'!F$22,IF($B29='Reference Cells'!$A$5,$D29*'Fund Stats'!F$23,IF($B29='Reference Cells'!$A$7,$D29*'Fund Stats'!F$24,IF($B29='Reference Cells'!$A$8,$D29*'Fund Stats'!F$25,IF(OR($B29='Reference Cells'!$A$2,$B29='Reference Cells'!$A$9),$D29*J29,"")))))))</f>
        <v>0</v>
      </c>
      <c r="AE29" s="47">
        <f>IF($B29='Reference Cells'!$A$6,$D29*'Fund Stats'!G$21,IF($B29='Reference Cells'!$A$3,$D29*'Fund Stats'!G$20,IF($B29='Reference Cells'!$A$4,$D29*'Fund Stats'!G$22,IF($B29='Reference Cells'!$A$5,$D29*'Fund Stats'!G$23,IF($B29='Reference Cells'!$A$7,$D29*'Fund Stats'!G$24,IF($B29='Reference Cells'!$A$8,$D29*'Fund Stats'!G$25,IF(OR($B29='Reference Cells'!$A$2,$B29='Reference Cells'!$A$9),$D29*K29,"")))))))</f>
        <v>0</v>
      </c>
      <c r="AF29" s="47">
        <f>IF($B29='Reference Cells'!$A$6,$D29*'Fund Stats'!H$21,IF($B29='Reference Cells'!$A$3,$D29*'Fund Stats'!H$20,IF($B29='Reference Cells'!$A$4,$D29*'Fund Stats'!H$22,IF($B29='Reference Cells'!$A$5,$D29*'Fund Stats'!H$23,IF($B29='Reference Cells'!$A$7,$D29*'Fund Stats'!H$24,IF($B29='Reference Cells'!$A$8,$D29*'Fund Stats'!H$25,IF(OR($B29='Reference Cells'!$A$2,$B29='Reference Cells'!$A$9),$D29*L29,"")))))))</f>
        <v>0</v>
      </c>
      <c r="AG29" s="47">
        <f>IF($B29='Reference Cells'!$A$6,$D29*'Fund Stats'!I$21,IF($B29='Reference Cells'!$A$3,$D29*'Fund Stats'!I$20,IF($B29='Reference Cells'!$A$4,$D29*'Fund Stats'!I$22,IF($B29='Reference Cells'!$A$5,$D29*'Fund Stats'!I$23,IF($B29='Reference Cells'!$A$7,$D29*'Fund Stats'!I$24,IF($B29='Reference Cells'!$A$8,$D29*'Fund Stats'!I$25,IF(OR($B29='Reference Cells'!$A$2,$B29='Reference Cells'!$A$9),$D29*M29,"")))))))</f>
        <v>0</v>
      </c>
      <c r="AH29" s="47">
        <f>IF($B29='Reference Cells'!$A$6,$D29*'Fund Stats'!J$21,IF($B29='Reference Cells'!$A$3,$D29*'Fund Stats'!J$20,IF($B29='Reference Cells'!$A$4,$D29*'Fund Stats'!J$22,IF($B29='Reference Cells'!$A$5,$D29*'Fund Stats'!J$23,IF($B29='Reference Cells'!$A$7,$D29*'Fund Stats'!J$24,IF($B29='Reference Cells'!$A$8,$D29*'Fund Stats'!J$25,IF(OR($B29='Reference Cells'!$A$2,$B29='Reference Cells'!$A$9),$D29*N29,"")))))))</f>
        <v>0</v>
      </c>
      <c r="AI29" s="47">
        <f>IF($B29='Reference Cells'!$A$6,$D29*'Fund Stats'!K$21,IF($B29='Reference Cells'!$A$3,$D29*'Fund Stats'!K$20,IF($B29='Reference Cells'!$A$4,$D29*'Fund Stats'!K$22,IF($B29='Reference Cells'!$A$5,$D29*'Fund Stats'!K$23,IF($B29='Reference Cells'!$A$7,$D29*'Fund Stats'!K$24,IF($B29='Reference Cells'!$A$8,$D29*'Fund Stats'!K$25,IF(OR($B29='Reference Cells'!$A$2,$B29='Reference Cells'!$A$9),$D29*O29,"")))))))</f>
        <v>0</v>
      </c>
      <c r="AJ29" s="47">
        <f>IF($B29='Reference Cells'!$A$6,$D29*'Fund Stats'!L$21,IF($B29='Reference Cells'!$A$3,$D29*'Fund Stats'!L$20,IF($B29='Reference Cells'!$A$4,$D29*'Fund Stats'!L$22,IF($B29='Reference Cells'!$A$5,$D29*'Fund Stats'!L$23,IF($B29='Reference Cells'!$A$7,$D29*'Fund Stats'!L$24,IF($B29='Reference Cells'!$A$8,$D29*'Fund Stats'!L$25,IF(OR($B29='Reference Cells'!$A$2,$B29='Reference Cells'!$A$9),$D29*P29,"")))))))</f>
        <v>0</v>
      </c>
      <c r="AK29" s="47">
        <f>IF($B29='Reference Cells'!$A$6,$D29*'Fund Stats'!M$21,IF($B29='Reference Cells'!$A$3,$D29*'Fund Stats'!M$20,IF($B29='Reference Cells'!$A$4,$D29*'Fund Stats'!M$22,IF($B29='Reference Cells'!$A$5,$D29*'Fund Stats'!M$23,IF($B29='Reference Cells'!$A$7,$D29*'Fund Stats'!M$24,IF($B29='Reference Cells'!$A$8,$D29*'Fund Stats'!M$25,IF(OR($B29='Reference Cells'!$A$2,$B29='Reference Cells'!$A$9),$D29*Q29,"")))))))</f>
        <v>0</v>
      </c>
      <c r="AL29" s="47">
        <f>IF($B29='Reference Cells'!$A$6,$D29*'Fund Stats'!N$21,IF($B29='Reference Cells'!$A$3,$D29*'Fund Stats'!N$20,IF($B29='Reference Cells'!$A$4,$D29*'Fund Stats'!N$22,IF($B29='Reference Cells'!$A$5,$D29*'Fund Stats'!N$23,IF($B29='Reference Cells'!$A$7,$D29*'Fund Stats'!N$24,IF($B29='Reference Cells'!$A$8,$D29*'Fund Stats'!N$25,IF(OR($B29='Reference Cells'!$A$2,$B29='Reference Cells'!$A$9),$D29*R29,"")))))))</f>
        <v>0</v>
      </c>
      <c r="AM29" s="47">
        <f>IF($B29='Reference Cells'!$A$6,$D29*'Fund Stats'!O$21,IF($B29='Reference Cells'!$A$3,$D29*'Fund Stats'!O$20,IF($B29='Reference Cells'!$A$4,$D29*'Fund Stats'!O$22,IF($B29='Reference Cells'!$A$5,$D29*'Fund Stats'!O$23,IF($B29='Reference Cells'!$A$7,$D29*'Fund Stats'!O$24,IF($B29='Reference Cells'!$A$8,$D29*'Fund Stats'!O$25,IF(OR($B29='Reference Cells'!$A$2,$B29='Reference Cells'!$A$9),$D29*S29,"")))))))</f>
        <v>0</v>
      </c>
      <c r="AN29" s="47">
        <f>IF($B29='Reference Cells'!$A$6,$D29*'Fund Stats'!P$21,IF($B29='Reference Cells'!$A$3,$D29*'Fund Stats'!P$20,IF($B29='Reference Cells'!$A$4,$D29*'Fund Stats'!P$22,IF($B29='Reference Cells'!$A$5,$D29*'Fund Stats'!P$23,IF($B29='Reference Cells'!$A$7,$D29*'Fund Stats'!P$24,IF($B29='Reference Cells'!$A$8,$D29*'Fund Stats'!P$25,IF(OR($B29='Reference Cells'!$A$2,$B29='Reference Cells'!$A$9),$D29*T29,"")))))))</f>
        <v>0</v>
      </c>
      <c r="AO29" s="47">
        <f>IF($B29='Reference Cells'!$A$6,$D29*'Fund Stats'!Q$21,IF($B29='Reference Cells'!$A$3,$D29*'Fund Stats'!Q$20,IF($B29='Reference Cells'!$A$4,$D29*'Fund Stats'!Q$22,IF($B29='Reference Cells'!$A$5,$D29*'Fund Stats'!Q$23,IF($B29='Reference Cells'!$A$7,$D29*'Fund Stats'!Q$24,IF($B29='Reference Cells'!$A$8,$D29*'Fund Stats'!Q$25,IF(OR($B29='Reference Cells'!$A$2,$B29='Reference Cells'!$A$9),$D29*U29,"")))))))</f>
        <v>0</v>
      </c>
      <c r="AP29" s="47">
        <f>IF($B29='Reference Cells'!$A$6,$D29*'Fund Stats'!R$21,IF($B29='Reference Cells'!$A$3,$D29*'Fund Stats'!R$20,IF($B29='Reference Cells'!$A$4,$D29*'Fund Stats'!R$22,IF($B29='Reference Cells'!$A$5,$D29*'Fund Stats'!R$23,IF($B29='Reference Cells'!$A$7,$D29*'Fund Stats'!R$24,IF($B29='Reference Cells'!$A$8,$D29*'Fund Stats'!R$25,IF(OR($B29='Reference Cells'!$A$2,$B29='Reference Cells'!$A$9),$D29*V29,"")))))))</f>
        <v>0</v>
      </c>
      <c r="AQ29" s="46"/>
      <c r="AT29" s="139">
        <f t="shared" si="29"/>
        <v>0</v>
      </c>
      <c r="AU29" s="139">
        <f t="shared" si="27"/>
        <v>0</v>
      </c>
      <c r="AV29" s="139">
        <f t="shared" si="27"/>
        <v>0</v>
      </c>
      <c r="AW29" s="139">
        <f t="shared" si="27"/>
        <v>0</v>
      </c>
      <c r="AX29" s="139">
        <f t="shared" si="27"/>
        <v>0</v>
      </c>
      <c r="AY29" s="139">
        <f t="shared" si="27"/>
        <v>0</v>
      </c>
      <c r="AZ29" s="139">
        <f t="shared" si="27"/>
        <v>0</v>
      </c>
      <c r="BA29" s="139">
        <f t="shared" si="27"/>
        <v>0</v>
      </c>
      <c r="BB29" s="139">
        <f t="shared" si="27"/>
        <v>0</v>
      </c>
      <c r="BC29" s="139">
        <f t="shared" si="27"/>
        <v>0</v>
      </c>
      <c r="BD29" s="139">
        <f t="shared" si="27"/>
        <v>0</v>
      </c>
      <c r="BE29" s="139">
        <f t="shared" si="27"/>
        <v>0</v>
      </c>
      <c r="BF29" s="139">
        <f t="shared" si="27"/>
        <v>0</v>
      </c>
      <c r="BG29" s="139">
        <f t="shared" si="27"/>
        <v>0</v>
      </c>
      <c r="BH29" s="139">
        <f t="shared" si="27"/>
        <v>0</v>
      </c>
      <c r="BI29" s="139">
        <f t="shared" si="27"/>
        <v>0</v>
      </c>
      <c r="BJ29" s="139">
        <f t="shared" si="27"/>
        <v>0</v>
      </c>
      <c r="BK29" s="139">
        <f t="shared" si="5"/>
        <v>0</v>
      </c>
    </row>
    <row r="30" spans="1:63">
      <c r="A30" s="68">
        <v>7</v>
      </c>
      <c r="B30" s="188"/>
      <c r="C30" s="189"/>
      <c r="D30" s="191"/>
      <c r="E30" s="1" t="str">
        <f t="shared" si="28"/>
        <v/>
      </c>
      <c r="F30" s="274"/>
      <c r="G30" s="95"/>
      <c r="H30" s="95"/>
      <c r="I30" s="95"/>
      <c r="J30" s="95"/>
      <c r="K30" s="95"/>
      <c r="L30" s="95"/>
      <c r="M30" s="95"/>
      <c r="N30" s="95"/>
      <c r="O30" s="95"/>
      <c r="P30" s="95"/>
      <c r="Q30" s="95"/>
      <c r="R30" s="95"/>
      <c r="S30" s="95"/>
      <c r="T30" s="95"/>
      <c r="U30" s="95"/>
      <c r="V30" s="94"/>
      <c r="W30" s="276" t="str">
        <f t="shared" si="1"/>
        <v/>
      </c>
      <c r="Y30" s="36">
        <f t="shared" si="9"/>
        <v>7</v>
      </c>
      <c r="Z30" s="47">
        <f>IF($B30='Reference Cells'!$A$6,$D30*'Fund Stats'!B$21,IF($B30='Reference Cells'!$A$3,$D30*'Fund Stats'!B$20,IF($B30='Reference Cells'!$A$4,$D30*'Fund Stats'!B$22,IF($B30='Reference Cells'!$A$5,$D30*'Fund Stats'!B$23,IF($B30='Reference Cells'!$A$7,$D30*'Fund Stats'!B$24,IF($B30='Reference Cells'!$A$8,$D30*'Fund Stats'!B$25,IF(OR($B30='Reference Cells'!$A$2,$B30='Reference Cells'!$A$9),$D30*F30,"")))))))</f>
        <v>0</v>
      </c>
      <c r="AA30" s="47">
        <f>IF($B30='Reference Cells'!$A$6,$D30*'Fund Stats'!C$21,IF($B30='Reference Cells'!$A$3,$D30*'Fund Stats'!C$20,IF($B30='Reference Cells'!$A$4,$D30*'Fund Stats'!C$22,IF($B30='Reference Cells'!$A$5,$D30*'Fund Stats'!C$23,IF($B30='Reference Cells'!$A$7,$D30*'Fund Stats'!C$24,IF($B30='Reference Cells'!$A$8,$D30*'Fund Stats'!C$25,IF(OR($B30='Reference Cells'!$A$2,$B30='Reference Cells'!$A$9),$D30*G30,"")))))))</f>
        <v>0</v>
      </c>
      <c r="AB30" s="47">
        <f>IF($B30='Reference Cells'!$A$6,$D30*'Fund Stats'!D$21,IF($B30='Reference Cells'!$A$3,$D30*'Fund Stats'!D$20,IF($B30='Reference Cells'!$A$4,$D30*'Fund Stats'!D$22,IF($B30='Reference Cells'!$A$5,$D30*'Fund Stats'!D$23,IF($B30='Reference Cells'!$A$7,$D30*'Fund Stats'!D$24,IF($B30='Reference Cells'!$A$8,$D30*'Fund Stats'!D$25,IF(OR($B30='Reference Cells'!$A$2,$B30='Reference Cells'!$A$9),$D30*H30,"")))))))</f>
        <v>0</v>
      </c>
      <c r="AC30" s="47">
        <f>IF($B30='Reference Cells'!$A$6,$D30*'Fund Stats'!E$21,IF($B30='Reference Cells'!$A$3,$D30*'Fund Stats'!E$20,IF($B30='Reference Cells'!$A$4,$D30*'Fund Stats'!E$22,IF($B30='Reference Cells'!$A$5,$D30*'Fund Stats'!E$23,IF($B30='Reference Cells'!$A$7,$D30*'Fund Stats'!E$24,IF($B30='Reference Cells'!$A$8,$D30*'Fund Stats'!E$25,IF(OR($B30='Reference Cells'!$A$2,$B30='Reference Cells'!$A$9),$D30*I30,"")))))))</f>
        <v>0</v>
      </c>
      <c r="AD30" s="47">
        <f>IF($B30='Reference Cells'!$A$6,$D30*'Fund Stats'!F$21,IF($B30='Reference Cells'!$A$3,$D30*'Fund Stats'!F$20,IF($B30='Reference Cells'!$A$4,$D30*'Fund Stats'!F$22,IF($B30='Reference Cells'!$A$5,$D30*'Fund Stats'!F$23,IF($B30='Reference Cells'!$A$7,$D30*'Fund Stats'!F$24,IF($B30='Reference Cells'!$A$8,$D30*'Fund Stats'!F$25,IF(OR($B30='Reference Cells'!$A$2,$B30='Reference Cells'!$A$9),$D30*J30,"")))))))</f>
        <v>0</v>
      </c>
      <c r="AE30" s="47">
        <f>IF($B30='Reference Cells'!$A$6,$D30*'Fund Stats'!G$21,IF($B30='Reference Cells'!$A$3,$D30*'Fund Stats'!G$20,IF($B30='Reference Cells'!$A$4,$D30*'Fund Stats'!G$22,IF($B30='Reference Cells'!$A$5,$D30*'Fund Stats'!G$23,IF($B30='Reference Cells'!$A$7,$D30*'Fund Stats'!G$24,IF($B30='Reference Cells'!$A$8,$D30*'Fund Stats'!G$25,IF(OR($B30='Reference Cells'!$A$2,$B30='Reference Cells'!$A$9),$D30*K30,"")))))))</f>
        <v>0</v>
      </c>
      <c r="AF30" s="47">
        <f>IF($B30='Reference Cells'!$A$6,$D30*'Fund Stats'!H$21,IF($B30='Reference Cells'!$A$3,$D30*'Fund Stats'!H$20,IF($B30='Reference Cells'!$A$4,$D30*'Fund Stats'!H$22,IF($B30='Reference Cells'!$A$5,$D30*'Fund Stats'!H$23,IF($B30='Reference Cells'!$A$7,$D30*'Fund Stats'!H$24,IF($B30='Reference Cells'!$A$8,$D30*'Fund Stats'!H$25,IF(OR($B30='Reference Cells'!$A$2,$B30='Reference Cells'!$A$9),$D30*L30,"")))))))</f>
        <v>0</v>
      </c>
      <c r="AG30" s="47">
        <f>IF($B30='Reference Cells'!$A$6,$D30*'Fund Stats'!I$21,IF($B30='Reference Cells'!$A$3,$D30*'Fund Stats'!I$20,IF($B30='Reference Cells'!$A$4,$D30*'Fund Stats'!I$22,IF($B30='Reference Cells'!$A$5,$D30*'Fund Stats'!I$23,IF($B30='Reference Cells'!$A$7,$D30*'Fund Stats'!I$24,IF($B30='Reference Cells'!$A$8,$D30*'Fund Stats'!I$25,IF(OR($B30='Reference Cells'!$A$2,$B30='Reference Cells'!$A$9),$D30*M30,"")))))))</f>
        <v>0</v>
      </c>
      <c r="AH30" s="47">
        <f>IF($B30='Reference Cells'!$A$6,$D30*'Fund Stats'!J$21,IF($B30='Reference Cells'!$A$3,$D30*'Fund Stats'!J$20,IF($B30='Reference Cells'!$A$4,$D30*'Fund Stats'!J$22,IF($B30='Reference Cells'!$A$5,$D30*'Fund Stats'!J$23,IF($B30='Reference Cells'!$A$7,$D30*'Fund Stats'!J$24,IF($B30='Reference Cells'!$A$8,$D30*'Fund Stats'!J$25,IF(OR($B30='Reference Cells'!$A$2,$B30='Reference Cells'!$A$9),$D30*N30,"")))))))</f>
        <v>0</v>
      </c>
      <c r="AI30" s="47">
        <f>IF($B30='Reference Cells'!$A$6,$D30*'Fund Stats'!K$21,IF($B30='Reference Cells'!$A$3,$D30*'Fund Stats'!K$20,IF($B30='Reference Cells'!$A$4,$D30*'Fund Stats'!K$22,IF($B30='Reference Cells'!$A$5,$D30*'Fund Stats'!K$23,IF($B30='Reference Cells'!$A$7,$D30*'Fund Stats'!K$24,IF($B30='Reference Cells'!$A$8,$D30*'Fund Stats'!K$25,IF(OR($B30='Reference Cells'!$A$2,$B30='Reference Cells'!$A$9),$D30*O30,"")))))))</f>
        <v>0</v>
      </c>
      <c r="AJ30" s="47">
        <f>IF($B30='Reference Cells'!$A$6,$D30*'Fund Stats'!L$21,IF($B30='Reference Cells'!$A$3,$D30*'Fund Stats'!L$20,IF($B30='Reference Cells'!$A$4,$D30*'Fund Stats'!L$22,IF($B30='Reference Cells'!$A$5,$D30*'Fund Stats'!L$23,IF($B30='Reference Cells'!$A$7,$D30*'Fund Stats'!L$24,IF($B30='Reference Cells'!$A$8,$D30*'Fund Stats'!L$25,IF(OR($B30='Reference Cells'!$A$2,$B30='Reference Cells'!$A$9),$D30*P30,"")))))))</f>
        <v>0</v>
      </c>
      <c r="AK30" s="47">
        <f>IF($B30='Reference Cells'!$A$6,$D30*'Fund Stats'!M$21,IF($B30='Reference Cells'!$A$3,$D30*'Fund Stats'!M$20,IF($B30='Reference Cells'!$A$4,$D30*'Fund Stats'!M$22,IF($B30='Reference Cells'!$A$5,$D30*'Fund Stats'!M$23,IF($B30='Reference Cells'!$A$7,$D30*'Fund Stats'!M$24,IF($B30='Reference Cells'!$A$8,$D30*'Fund Stats'!M$25,IF(OR($B30='Reference Cells'!$A$2,$B30='Reference Cells'!$A$9),$D30*Q30,"")))))))</f>
        <v>0</v>
      </c>
      <c r="AL30" s="47">
        <f>IF($B30='Reference Cells'!$A$6,$D30*'Fund Stats'!N$21,IF($B30='Reference Cells'!$A$3,$D30*'Fund Stats'!N$20,IF($B30='Reference Cells'!$A$4,$D30*'Fund Stats'!N$22,IF($B30='Reference Cells'!$A$5,$D30*'Fund Stats'!N$23,IF($B30='Reference Cells'!$A$7,$D30*'Fund Stats'!N$24,IF($B30='Reference Cells'!$A$8,$D30*'Fund Stats'!N$25,IF(OR($B30='Reference Cells'!$A$2,$B30='Reference Cells'!$A$9),$D30*R30,"")))))))</f>
        <v>0</v>
      </c>
      <c r="AM30" s="47">
        <f>IF($B30='Reference Cells'!$A$6,$D30*'Fund Stats'!O$21,IF($B30='Reference Cells'!$A$3,$D30*'Fund Stats'!O$20,IF($B30='Reference Cells'!$A$4,$D30*'Fund Stats'!O$22,IF($B30='Reference Cells'!$A$5,$D30*'Fund Stats'!O$23,IF($B30='Reference Cells'!$A$7,$D30*'Fund Stats'!O$24,IF($B30='Reference Cells'!$A$8,$D30*'Fund Stats'!O$25,IF(OR($B30='Reference Cells'!$A$2,$B30='Reference Cells'!$A$9),$D30*S30,"")))))))</f>
        <v>0</v>
      </c>
      <c r="AN30" s="47">
        <f>IF($B30='Reference Cells'!$A$6,$D30*'Fund Stats'!P$21,IF($B30='Reference Cells'!$A$3,$D30*'Fund Stats'!P$20,IF($B30='Reference Cells'!$A$4,$D30*'Fund Stats'!P$22,IF($B30='Reference Cells'!$A$5,$D30*'Fund Stats'!P$23,IF($B30='Reference Cells'!$A$7,$D30*'Fund Stats'!P$24,IF($B30='Reference Cells'!$A$8,$D30*'Fund Stats'!P$25,IF(OR($B30='Reference Cells'!$A$2,$B30='Reference Cells'!$A$9),$D30*T30,"")))))))</f>
        <v>0</v>
      </c>
      <c r="AO30" s="47">
        <f>IF($B30='Reference Cells'!$A$6,$D30*'Fund Stats'!Q$21,IF($B30='Reference Cells'!$A$3,$D30*'Fund Stats'!Q$20,IF($B30='Reference Cells'!$A$4,$D30*'Fund Stats'!Q$22,IF($B30='Reference Cells'!$A$5,$D30*'Fund Stats'!Q$23,IF($B30='Reference Cells'!$A$7,$D30*'Fund Stats'!Q$24,IF($B30='Reference Cells'!$A$8,$D30*'Fund Stats'!Q$25,IF(OR($B30='Reference Cells'!$A$2,$B30='Reference Cells'!$A$9),$D30*U30,"")))))))</f>
        <v>0</v>
      </c>
      <c r="AP30" s="47">
        <f>IF($B30='Reference Cells'!$A$6,$D30*'Fund Stats'!R$21,IF($B30='Reference Cells'!$A$3,$D30*'Fund Stats'!R$20,IF($B30='Reference Cells'!$A$4,$D30*'Fund Stats'!R$22,IF($B30='Reference Cells'!$A$5,$D30*'Fund Stats'!R$23,IF($B30='Reference Cells'!$A$7,$D30*'Fund Stats'!R$24,IF($B30='Reference Cells'!$A$8,$D30*'Fund Stats'!R$25,IF(OR($B30='Reference Cells'!$A$2,$B30='Reference Cells'!$A$9),$D30*V30,"")))))))</f>
        <v>0</v>
      </c>
      <c r="AQ30" s="46"/>
      <c r="AT30" s="139">
        <f t="shared" si="29"/>
        <v>0</v>
      </c>
      <c r="AU30" s="139">
        <f t="shared" si="27"/>
        <v>0</v>
      </c>
      <c r="AV30" s="139">
        <f t="shared" si="27"/>
        <v>0</v>
      </c>
      <c r="AW30" s="139">
        <f t="shared" si="27"/>
        <v>0</v>
      </c>
      <c r="AX30" s="139">
        <f t="shared" si="27"/>
        <v>0</v>
      </c>
      <c r="AY30" s="139">
        <f t="shared" si="27"/>
        <v>0</v>
      </c>
      <c r="AZ30" s="139">
        <f t="shared" si="27"/>
        <v>0</v>
      </c>
      <c r="BA30" s="139">
        <f t="shared" si="27"/>
        <v>0</v>
      </c>
      <c r="BB30" s="139">
        <f t="shared" si="27"/>
        <v>0</v>
      </c>
      <c r="BC30" s="139">
        <f t="shared" si="27"/>
        <v>0</v>
      </c>
      <c r="BD30" s="139">
        <f t="shared" si="27"/>
        <v>0</v>
      </c>
      <c r="BE30" s="139">
        <f t="shared" si="27"/>
        <v>0</v>
      </c>
      <c r="BF30" s="139">
        <f t="shared" si="27"/>
        <v>0</v>
      </c>
      <c r="BG30" s="139">
        <f t="shared" si="27"/>
        <v>0</v>
      </c>
      <c r="BH30" s="139">
        <f t="shared" si="27"/>
        <v>0</v>
      </c>
      <c r="BI30" s="139">
        <f t="shared" si="27"/>
        <v>0</v>
      </c>
      <c r="BJ30" s="139">
        <f t="shared" si="27"/>
        <v>0</v>
      </c>
      <c r="BK30" s="139">
        <f t="shared" si="5"/>
        <v>0</v>
      </c>
    </row>
    <row r="31" spans="1:63">
      <c r="A31" s="68">
        <v>8</v>
      </c>
      <c r="B31" s="188"/>
      <c r="C31" s="189"/>
      <c r="D31" s="191"/>
      <c r="E31" s="1" t="str">
        <f t="shared" si="28"/>
        <v/>
      </c>
      <c r="F31" s="274"/>
      <c r="G31" s="95"/>
      <c r="H31" s="95"/>
      <c r="I31" s="95"/>
      <c r="J31" s="95"/>
      <c r="K31" s="95"/>
      <c r="L31" s="95"/>
      <c r="M31" s="95"/>
      <c r="N31" s="95"/>
      <c r="O31" s="95"/>
      <c r="P31" s="95"/>
      <c r="Q31" s="95"/>
      <c r="R31" s="95"/>
      <c r="S31" s="95"/>
      <c r="T31" s="95"/>
      <c r="U31" s="95"/>
      <c r="V31" s="94"/>
      <c r="W31" s="276" t="str">
        <f t="shared" si="1"/>
        <v/>
      </c>
      <c r="Y31" s="36">
        <f t="shared" si="9"/>
        <v>8</v>
      </c>
      <c r="Z31" s="47">
        <f>IF($B31='Reference Cells'!$A$6,$D31*'Fund Stats'!B$21,IF($B31='Reference Cells'!$A$3,$D31*'Fund Stats'!B$20,IF($B31='Reference Cells'!$A$4,$D31*'Fund Stats'!B$22,IF($B31='Reference Cells'!$A$5,$D31*'Fund Stats'!B$23,IF($B31='Reference Cells'!$A$7,$D31*'Fund Stats'!B$24,IF($B31='Reference Cells'!$A$8,$D31*'Fund Stats'!B$25,IF(OR($B31='Reference Cells'!$A$2,$B31='Reference Cells'!$A$9),$D31*F31,"")))))))</f>
        <v>0</v>
      </c>
      <c r="AA31" s="47">
        <f>IF($B31='Reference Cells'!$A$6,$D31*'Fund Stats'!C$21,IF($B31='Reference Cells'!$A$3,$D31*'Fund Stats'!C$20,IF($B31='Reference Cells'!$A$4,$D31*'Fund Stats'!C$22,IF($B31='Reference Cells'!$A$5,$D31*'Fund Stats'!C$23,IF($B31='Reference Cells'!$A$7,$D31*'Fund Stats'!C$24,IF($B31='Reference Cells'!$A$8,$D31*'Fund Stats'!C$25,IF(OR($B31='Reference Cells'!$A$2,$B31='Reference Cells'!$A$9),$D31*G31,"")))))))</f>
        <v>0</v>
      </c>
      <c r="AB31" s="47">
        <f>IF($B31='Reference Cells'!$A$6,$D31*'Fund Stats'!D$21,IF($B31='Reference Cells'!$A$3,$D31*'Fund Stats'!D$20,IF($B31='Reference Cells'!$A$4,$D31*'Fund Stats'!D$22,IF($B31='Reference Cells'!$A$5,$D31*'Fund Stats'!D$23,IF($B31='Reference Cells'!$A$7,$D31*'Fund Stats'!D$24,IF($B31='Reference Cells'!$A$8,$D31*'Fund Stats'!D$25,IF(OR($B31='Reference Cells'!$A$2,$B31='Reference Cells'!$A$9),$D31*H31,"")))))))</f>
        <v>0</v>
      </c>
      <c r="AC31" s="47">
        <f>IF($B31='Reference Cells'!$A$6,$D31*'Fund Stats'!E$21,IF($B31='Reference Cells'!$A$3,$D31*'Fund Stats'!E$20,IF($B31='Reference Cells'!$A$4,$D31*'Fund Stats'!E$22,IF($B31='Reference Cells'!$A$5,$D31*'Fund Stats'!E$23,IF($B31='Reference Cells'!$A$7,$D31*'Fund Stats'!E$24,IF($B31='Reference Cells'!$A$8,$D31*'Fund Stats'!E$25,IF(OR($B31='Reference Cells'!$A$2,$B31='Reference Cells'!$A$9),$D31*I31,"")))))))</f>
        <v>0</v>
      </c>
      <c r="AD31" s="47">
        <f>IF($B31='Reference Cells'!$A$6,$D31*'Fund Stats'!F$21,IF($B31='Reference Cells'!$A$3,$D31*'Fund Stats'!F$20,IF($B31='Reference Cells'!$A$4,$D31*'Fund Stats'!F$22,IF($B31='Reference Cells'!$A$5,$D31*'Fund Stats'!F$23,IF($B31='Reference Cells'!$A$7,$D31*'Fund Stats'!F$24,IF($B31='Reference Cells'!$A$8,$D31*'Fund Stats'!F$25,IF(OR($B31='Reference Cells'!$A$2,$B31='Reference Cells'!$A$9),$D31*J31,"")))))))</f>
        <v>0</v>
      </c>
      <c r="AE31" s="47">
        <f>IF($B31='Reference Cells'!$A$6,$D31*'Fund Stats'!G$21,IF($B31='Reference Cells'!$A$3,$D31*'Fund Stats'!G$20,IF($B31='Reference Cells'!$A$4,$D31*'Fund Stats'!G$22,IF($B31='Reference Cells'!$A$5,$D31*'Fund Stats'!G$23,IF($B31='Reference Cells'!$A$7,$D31*'Fund Stats'!G$24,IF($B31='Reference Cells'!$A$8,$D31*'Fund Stats'!G$25,IF(OR($B31='Reference Cells'!$A$2,$B31='Reference Cells'!$A$9),$D31*K31,"")))))))</f>
        <v>0</v>
      </c>
      <c r="AF31" s="47">
        <f>IF($B31='Reference Cells'!$A$6,$D31*'Fund Stats'!H$21,IF($B31='Reference Cells'!$A$3,$D31*'Fund Stats'!H$20,IF($B31='Reference Cells'!$A$4,$D31*'Fund Stats'!H$22,IF($B31='Reference Cells'!$A$5,$D31*'Fund Stats'!H$23,IF($B31='Reference Cells'!$A$7,$D31*'Fund Stats'!H$24,IF($B31='Reference Cells'!$A$8,$D31*'Fund Stats'!H$25,IF(OR($B31='Reference Cells'!$A$2,$B31='Reference Cells'!$A$9),$D31*L31,"")))))))</f>
        <v>0</v>
      </c>
      <c r="AG31" s="47">
        <f>IF($B31='Reference Cells'!$A$6,$D31*'Fund Stats'!I$21,IF($B31='Reference Cells'!$A$3,$D31*'Fund Stats'!I$20,IF($B31='Reference Cells'!$A$4,$D31*'Fund Stats'!I$22,IF($B31='Reference Cells'!$A$5,$D31*'Fund Stats'!I$23,IF($B31='Reference Cells'!$A$7,$D31*'Fund Stats'!I$24,IF($B31='Reference Cells'!$A$8,$D31*'Fund Stats'!I$25,IF(OR($B31='Reference Cells'!$A$2,$B31='Reference Cells'!$A$9),$D31*M31,"")))))))</f>
        <v>0</v>
      </c>
      <c r="AH31" s="47">
        <f>IF($B31='Reference Cells'!$A$6,$D31*'Fund Stats'!J$21,IF($B31='Reference Cells'!$A$3,$D31*'Fund Stats'!J$20,IF($B31='Reference Cells'!$A$4,$D31*'Fund Stats'!J$22,IF($B31='Reference Cells'!$A$5,$D31*'Fund Stats'!J$23,IF($B31='Reference Cells'!$A$7,$D31*'Fund Stats'!J$24,IF($B31='Reference Cells'!$A$8,$D31*'Fund Stats'!J$25,IF(OR($B31='Reference Cells'!$A$2,$B31='Reference Cells'!$A$9),$D31*N31,"")))))))</f>
        <v>0</v>
      </c>
      <c r="AI31" s="47">
        <f>IF($B31='Reference Cells'!$A$6,$D31*'Fund Stats'!K$21,IF($B31='Reference Cells'!$A$3,$D31*'Fund Stats'!K$20,IF($B31='Reference Cells'!$A$4,$D31*'Fund Stats'!K$22,IF($B31='Reference Cells'!$A$5,$D31*'Fund Stats'!K$23,IF($B31='Reference Cells'!$A$7,$D31*'Fund Stats'!K$24,IF($B31='Reference Cells'!$A$8,$D31*'Fund Stats'!K$25,IF(OR($B31='Reference Cells'!$A$2,$B31='Reference Cells'!$A$9),$D31*O31,"")))))))</f>
        <v>0</v>
      </c>
      <c r="AJ31" s="47">
        <f>IF($B31='Reference Cells'!$A$6,$D31*'Fund Stats'!L$21,IF($B31='Reference Cells'!$A$3,$D31*'Fund Stats'!L$20,IF($B31='Reference Cells'!$A$4,$D31*'Fund Stats'!L$22,IF($B31='Reference Cells'!$A$5,$D31*'Fund Stats'!L$23,IF($B31='Reference Cells'!$A$7,$D31*'Fund Stats'!L$24,IF($B31='Reference Cells'!$A$8,$D31*'Fund Stats'!L$25,IF(OR($B31='Reference Cells'!$A$2,$B31='Reference Cells'!$A$9),$D31*P31,"")))))))</f>
        <v>0</v>
      </c>
      <c r="AK31" s="47">
        <f>IF($B31='Reference Cells'!$A$6,$D31*'Fund Stats'!M$21,IF($B31='Reference Cells'!$A$3,$D31*'Fund Stats'!M$20,IF($B31='Reference Cells'!$A$4,$D31*'Fund Stats'!M$22,IF($B31='Reference Cells'!$A$5,$D31*'Fund Stats'!M$23,IF($B31='Reference Cells'!$A$7,$D31*'Fund Stats'!M$24,IF($B31='Reference Cells'!$A$8,$D31*'Fund Stats'!M$25,IF(OR($B31='Reference Cells'!$A$2,$B31='Reference Cells'!$A$9),$D31*Q31,"")))))))</f>
        <v>0</v>
      </c>
      <c r="AL31" s="47">
        <f>IF($B31='Reference Cells'!$A$6,$D31*'Fund Stats'!N$21,IF($B31='Reference Cells'!$A$3,$D31*'Fund Stats'!N$20,IF($B31='Reference Cells'!$A$4,$D31*'Fund Stats'!N$22,IF($B31='Reference Cells'!$A$5,$D31*'Fund Stats'!N$23,IF($B31='Reference Cells'!$A$7,$D31*'Fund Stats'!N$24,IF($B31='Reference Cells'!$A$8,$D31*'Fund Stats'!N$25,IF(OR($B31='Reference Cells'!$A$2,$B31='Reference Cells'!$A$9),$D31*R31,"")))))))</f>
        <v>0</v>
      </c>
      <c r="AM31" s="47">
        <f>IF($B31='Reference Cells'!$A$6,$D31*'Fund Stats'!O$21,IF($B31='Reference Cells'!$A$3,$D31*'Fund Stats'!O$20,IF($B31='Reference Cells'!$A$4,$D31*'Fund Stats'!O$22,IF($B31='Reference Cells'!$A$5,$D31*'Fund Stats'!O$23,IF($B31='Reference Cells'!$A$7,$D31*'Fund Stats'!O$24,IF($B31='Reference Cells'!$A$8,$D31*'Fund Stats'!O$25,IF(OR($B31='Reference Cells'!$A$2,$B31='Reference Cells'!$A$9),$D31*S31,"")))))))</f>
        <v>0</v>
      </c>
      <c r="AN31" s="47">
        <f>IF($B31='Reference Cells'!$A$6,$D31*'Fund Stats'!P$21,IF($B31='Reference Cells'!$A$3,$D31*'Fund Stats'!P$20,IF($B31='Reference Cells'!$A$4,$D31*'Fund Stats'!P$22,IF($B31='Reference Cells'!$A$5,$D31*'Fund Stats'!P$23,IF($B31='Reference Cells'!$A$7,$D31*'Fund Stats'!P$24,IF($B31='Reference Cells'!$A$8,$D31*'Fund Stats'!P$25,IF(OR($B31='Reference Cells'!$A$2,$B31='Reference Cells'!$A$9),$D31*T31,"")))))))</f>
        <v>0</v>
      </c>
      <c r="AO31" s="47">
        <f>IF($B31='Reference Cells'!$A$6,$D31*'Fund Stats'!Q$21,IF($B31='Reference Cells'!$A$3,$D31*'Fund Stats'!Q$20,IF($B31='Reference Cells'!$A$4,$D31*'Fund Stats'!Q$22,IF($B31='Reference Cells'!$A$5,$D31*'Fund Stats'!Q$23,IF($B31='Reference Cells'!$A$7,$D31*'Fund Stats'!Q$24,IF($B31='Reference Cells'!$A$8,$D31*'Fund Stats'!Q$25,IF(OR($B31='Reference Cells'!$A$2,$B31='Reference Cells'!$A$9),$D31*U31,"")))))))</f>
        <v>0</v>
      </c>
      <c r="AP31" s="47">
        <f>IF($B31='Reference Cells'!$A$6,$D31*'Fund Stats'!R$21,IF($B31='Reference Cells'!$A$3,$D31*'Fund Stats'!R$20,IF($B31='Reference Cells'!$A$4,$D31*'Fund Stats'!R$22,IF($B31='Reference Cells'!$A$5,$D31*'Fund Stats'!R$23,IF($B31='Reference Cells'!$A$7,$D31*'Fund Stats'!R$24,IF($B31='Reference Cells'!$A$8,$D31*'Fund Stats'!R$25,IF(OR($B31='Reference Cells'!$A$2,$B31='Reference Cells'!$A$9),$D31*V31,"")))))))</f>
        <v>0</v>
      </c>
      <c r="AQ31" s="46"/>
      <c r="AT31" s="139">
        <f t="shared" si="29"/>
        <v>0</v>
      </c>
      <c r="AU31" s="139">
        <f t="shared" si="27"/>
        <v>0</v>
      </c>
      <c r="AV31" s="139">
        <f t="shared" si="27"/>
        <v>0</v>
      </c>
      <c r="AW31" s="139">
        <f t="shared" si="27"/>
        <v>0</v>
      </c>
      <c r="AX31" s="139">
        <f t="shared" si="27"/>
        <v>0</v>
      </c>
      <c r="AY31" s="139">
        <f t="shared" si="27"/>
        <v>0</v>
      </c>
      <c r="AZ31" s="139">
        <f t="shared" si="27"/>
        <v>0</v>
      </c>
      <c r="BA31" s="139">
        <f t="shared" si="27"/>
        <v>0</v>
      </c>
      <c r="BB31" s="139">
        <f t="shared" si="27"/>
        <v>0</v>
      </c>
      <c r="BC31" s="139">
        <f t="shared" si="27"/>
        <v>0</v>
      </c>
      <c r="BD31" s="139">
        <f t="shared" si="27"/>
        <v>0</v>
      </c>
      <c r="BE31" s="139">
        <f t="shared" si="27"/>
        <v>0</v>
      </c>
      <c r="BF31" s="139">
        <f t="shared" si="27"/>
        <v>0</v>
      </c>
      <c r="BG31" s="139">
        <f t="shared" si="27"/>
        <v>0</v>
      </c>
      <c r="BH31" s="139">
        <f t="shared" si="27"/>
        <v>0</v>
      </c>
      <c r="BI31" s="139">
        <f t="shared" si="27"/>
        <v>0</v>
      </c>
      <c r="BJ31" s="139">
        <f t="shared" si="27"/>
        <v>0</v>
      </c>
      <c r="BK31" s="139">
        <f t="shared" si="5"/>
        <v>0</v>
      </c>
    </row>
    <row r="32" spans="1:63">
      <c r="A32" s="68">
        <v>9</v>
      </c>
      <c r="B32" s="188"/>
      <c r="C32" s="189"/>
      <c r="D32" s="191"/>
      <c r="E32" s="1" t="str">
        <f t="shared" si="28"/>
        <v/>
      </c>
      <c r="F32" s="274"/>
      <c r="G32" s="95"/>
      <c r="H32" s="95"/>
      <c r="I32" s="95"/>
      <c r="J32" s="95"/>
      <c r="K32" s="95"/>
      <c r="L32" s="95"/>
      <c r="M32" s="95"/>
      <c r="N32" s="95"/>
      <c r="O32" s="95"/>
      <c r="P32" s="95"/>
      <c r="Q32" s="95"/>
      <c r="R32" s="95"/>
      <c r="S32" s="95"/>
      <c r="T32" s="95"/>
      <c r="U32" s="95"/>
      <c r="V32" s="94"/>
      <c r="W32" s="276" t="str">
        <f t="shared" si="1"/>
        <v/>
      </c>
      <c r="Y32" s="36">
        <f t="shared" si="9"/>
        <v>9</v>
      </c>
      <c r="Z32" s="47">
        <f>IF($B32='Reference Cells'!$A$6,$D32*'Fund Stats'!B$21,IF($B32='Reference Cells'!$A$3,$D32*'Fund Stats'!B$20,IF($B32='Reference Cells'!$A$4,$D32*'Fund Stats'!B$22,IF($B32='Reference Cells'!$A$5,$D32*'Fund Stats'!B$23,IF($B32='Reference Cells'!$A$7,$D32*'Fund Stats'!B$24,IF($B32='Reference Cells'!$A$8,$D32*'Fund Stats'!B$25,IF(OR($B32='Reference Cells'!$A$2,$B32='Reference Cells'!$A$9),$D32*F32,"")))))))</f>
        <v>0</v>
      </c>
      <c r="AA32" s="47">
        <f>IF($B32='Reference Cells'!$A$6,$D32*'Fund Stats'!C$21,IF($B32='Reference Cells'!$A$3,$D32*'Fund Stats'!C$20,IF($B32='Reference Cells'!$A$4,$D32*'Fund Stats'!C$22,IF($B32='Reference Cells'!$A$5,$D32*'Fund Stats'!C$23,IF($B32='Reference Cells'!$A$7,$D32*'Fund Stats'!C$24,IF($B32='Reference Cells'!$A$8,$D32*'Fund Stats'!C$25,IF(OR($B32='Reference Cells'!$A$2,$B32='Reference Cells'!$A$9),$D32*G32,"")))))))</f>
        <v>0</v>
      </c>
      <c r="AB32" s="47">
        <f>IF($B32='Reference Cells'!$A$6,$D32*'Fund Stats'!D$21,IF($B32='Reference Cells'!$A$3,$D32*'Fund Stats'!D$20,IF($B32='Reference Cells'!$A$4,$D32*'Fund Stats'!D$22,IF($B32='Reference Cells'!$A$5,$D32*'Fund Stats'!D$23,IF($B32='Reference Cells'!$A$7,$D32*'Fund Stats'!D$24,IF($B32='Reference Cells'!$A$8,$D32*'Fund Stats'!D$25,IF(OR($B32='Reference Cells'!$A$2,$B32='Reference Cells'!$A$9),$D32*H32,"")))))))</f>
        <v>0</v>
      </c>
      <c r="AC32" s="47">
        <f>IF($B32='Reference Cells'!$A$6,$D32*'Fund Stats'!E$21,IF($B32='Reference Cells'!$A$3,$D32*'Fund Stats'!E$20,IF($B32='Reference Cells'!$A$4,$D32*'Fund Stats'!E$22,IF($B32='Reference Cells'!$A$5,$D32*'Fund Stats'!E$23,IF($B32='Reference Cells'!$A$7,$D32*'Fund Stats'!E$24,IF($B32='Reference Cells'!$A$8,$D32*'Fund Stats'!E$25,IF(OR($B32='Reference Cells'!$A$2,$B32='Reference Cells'!$A$9),$D32*I32,"")))))))</f>
        <v>0</v>
      </c>
      <c r="AD32" s="47">
        <f>IF($B32='Reference Cells'!$A$6,$D32*'Fund Stats'!F$21,IF($B32='Reference Cells'!$A$3,$D32*'Fund Stats'!F$20,IF($B32='Reference Cells'!$A$4,$D32*'Fund Stats'!F$22,IF($B32='Reference Cells'!$A$5,$D32*'Fund Stats'!F$23,IF($B32='Reference Cells'!$A$7,$D32*'Fund Stats'!F$24,IF($B32='Reference Cells'!$A$8,$D32*'Fund Stats'!F$25,IF(OR($B32='Reference Cells'!$A$2,$B32='Reference Cells'!$A$9),$D32*J32,"")))))))</f>
        <v>0</v>
      </c>
      <c r="AE32" s="47">
        <f>IF($B32='Reference Cells'!$A$6,$D32*'Fund Stats'!G$21,IF($B32='Reference Cells'!$A$3,$D32*'Fund Stats'!G$20,IF($B32='Reference Cells'!$A$4,$D32*'Fund Stats'!G$22,IF($B32='Reference Cells'!$A$5,$D32*'Fund Stats'!G$23,IF($B32='Reference Cells'!$A$7,$D32*'Fund Stats'!G$24,IF($B32='Reference Cells'!$A$8,$D32*'Fund Stats'!G$25,IF(OR($B32='Reference Cells'!$A$2,$B32='Reference Cells'!$A$9),$D32*K32,"")))))))</f>
        <v>0</v>
      </c>
      <c r="AF32" s="47">
        <f>IF($B32='Reference Cells'!$A$6,$D32*'Fund Stats'!H$21,IF($B32='Reference Cells'!$A$3,$D32*'Fund Stats'!H$20,IF($B32='Reference Cells'!$A$4,$D32*'Fund Stats'!H$22,IF($B32='Reference Cells'!$A$5,$D32*'Fund Stats'!H$23,IF($B32='Reference Cells'!$A$7,$D32*'Fund Stats'!H$24,IF($B32='Reference Cells'!$A$8,$D32*'Fund Stats'!H$25,IF(OR($B32='Reference Cells'!$A$2,$B32='Reference Cells'!$A$9),$D32*L32,"")))))))</f>
        <v>0</v>
      </c>
      <c r="AG32" s="47">
        <f>IF($B32='Reference Cells'!$A$6,$D32*'Fund Stats'!I$21,IF($B32='Reference Cells'!$A$3,$D32*'Fund Stats'!I$20,IF($B32='Reference Cells'!$A$4,$D32*'Fund Stats'!I$22,IF($B32='Reference Cells'!$A$5,$D32*'Fund Stats'!I$23,IF($B32='Reference Cells'!$A$7,$D32*'Fund Stats'!I$24,IF($B32='Reference Cells'!$A$8,$D32*'Fund Stats'!I$25,IF(OR($B32='Reference Cells'!$A$2,$B32='Reference Cells'!$A$9),$D32*M32,"")))))))</f>
        <v>0</v>
      </c>
      <c r="AH32" s="47">
        <f>IF($B32='Reference Cells'!$A$6,$D32*'Fund Stats'!J$21,IF($B32='Reference Cells'!$A$3,$D32*'Fund Stats'!J$20,IF($B32='Reference Cells'!$A$4,$D32*'Fund Stats'!J$22,IF($B32='Reference Cells'!$A$5,$D32*'Fund Stats'!J$23,IF($B32='Reference Cells'!$A$7,$D32*'Fund Stats'!J$24,IF($B32='Reference Cells'!$A$8,$D32*'Fund Stats'!J$25,IF(OR($B32='Reference Cells'!$A$2,$B32='Reference Cells'!$A$9),$D32*N32,"")))))))</f>
        <v>0</v>
      </c>
      <c r="AI32" s="47">
        <f>IF($B32='Reference Cells'!$A$6,$D32*'Fund Stats'!K$21,IF($B32='Reference Cells'!$A$3,$D32*'Fund Stats'!K$20,IF($B32='Reference Cells'!$A$4,$D32*'Fund Stats'!K$22,IF($B32='Reference Cells'!$A$5,$D32*'Fund Stats'!K$23,IF($B32='Reference Cells'!$A$7,$D32*'Fund Stats'!K$24,IF($B32='Reference Cells'!$A$8,$D32*'Fund Stats'!K$25,IF(OR($B32='Reference Cells'!$A$2,$B32='Reference Cells'!$A$9),$D32*O32,"")))))))</f>
        <v>0</v>
      </c>
      <c r="AJ32" s="47">
        <f>IF($B32='Reference Cells'!$A$6,$D32*'Fund Stats'!L$21,IF($B32='Reference Cells'!$A$3,$D32*'Fund Stats'!L$20,IF($B32='Reference Cells'!$A$4,$D32*'Fund Stats'!L$22,IF($B32='Reference Cells'!$A$5,$D32*'Fund Stats'!L$23,IF($B32='Reference Cells'!$A$7,$D32*'Fund Stats'!L$24,IF($B32='Reference Cells'!$A$8,$D32*'Fund Stats'!L$25,IF(OR($B32='Reference Cells'!$A$2,$B32='Reference Cells'!$A$9),$D32*P32,"")))))))</f>
        <v>0</v>
      </c>
      <c r="AK32" s="47">
        <f>IF($B32='Reference Cells'!$A$6,$D32*'Fund Stats'!M$21,IF($B32='Reference Cells'!$A$3,$D32*'Fund Stats'!M$20,IF($B32='Reference Cells'!$A$4,$D32*'Fund Stats'!M$22,IF($B32='Reference Cells'!$A$5,$D32*'Fund Stats'!M$23,IF($B32='Reference Cells'!$A$7,$D32*'Fund Stats'!M$24,IF($B32='Reference Cells'!$A$8,$D32*'Fund Stats'!M$25,IF(OR($B32='Reference Cells'!$A$2,$B32='Reference Cells'!$A$9),$D32*Q32,"")))))))</f>
        <v>0</v>
      </c>
      <c r="AL32" s="47">
        <f>IF($B32='Reference Cells'!$A$6,$D32*'Fund Stats'!N$21,IF($B32='Reference Cells'!$A$3,$D32*'Fund Stats'!N$20,IF($B32='Reference Cells'!$A$4,$D32*'Fund Stats'!N$22,IF($B32='Reference Cells'!$A$5,$D32*'Fund Stats'!N$23,IF($B32='Reference Cells'!$A$7,$D32*'Fund Stats'!N$24,IF($B32='Reference Cells'!$A$8,$D32*'Fund Stats'!N$25,IF(OR($B32='Reference Cells'!$A$2,$B32='Reference Cells'!$A$9),$D32*R32,"")))))))</f>
        <v>0</v>
      </c>
      <c r="AM32" s="47">
        <f>IF($B32='Reference Cells'!$A$6,$D32*'Fund Stats'!O$21,IF($B32='Reference Cells'!$A$3,$D32*'Fund Stats'!O$20,IF($B32='Reference Cells'!$A$4,$D32*'Fund Stats'!O$22,IF($B32='Reference Cells'!$A$5,$D32*'Fund Stats'!O$23,IF($B32='Reference Cells'!$A$7,$D32*'Fund Stats'!O$24,IF($B32='Reference Cells'!$A$8,$D32*'Fund Stats'!O$25,IF(OR($B32='Reference Cells'!$A$2,$B32='Reference Cells'!$A$9),$D32*S32,"")))))))</f>
        <v>0</v>
      </c>
      <c r="AN32" s="47">
        <f>IF($B32='Reference Cells'!$A$6,$D32*'Fund Stats'!P$21,IF($B32='Reference Cells'!$A$3,$D32*'Fund Stats'!P$20,IF($B32='Reference Cells'!$A$4,$D32*'Fund Stats'!P$22,IF($B32='Reference Cells'!$A$5,$D32*'Fund Stats'!P$23,IF($B32='Reference Cells'!$A$7,$D32*'Fund Stats'!P$24,IF($B32='Reference Cells'!$A$8,$D32*'Fund Stats'!P$25,IF(OR($B32='Reference Cells'!$A$2,$B32='Reference Cells'!$A$9),$D32*T32,"")))))))</f>
        <v>0</v>
      </c>
      <c r="AO32" s="47">
        <f>IF($B32='Reference Cells'!$A$6,$D32*'Fund Stats'!Q$21,IF($B32='Reference Cells'!$A$3,$D32*'Fund Stats'!Q$20,IF($B32='Reference Cells'!$A$4,$D32*'Fund Stats'!Q$22,IF($B32='Reference Cells'!$A$5,$D32*'Fund Stats'!Q$23,IF($B32='Reference Cells'!$A$7,$D32*'Fund Stats'!Q$24,IF($B32='Reference Cells'!$A$8,$D32*'Fund Stats'!Q$25,IF(OR($B32='Reference Cells'!$A$2,$B32='Reference Cells'!$A$9),$D32*U32,"")))))))</f>
        <v>0</v>
      </c>
      <c r="AP32" s="47">
        <f>IF($B32='Reference Cells'!$A$6,$D32*'Fund Stats'!R$21,IF($B32='Reference Cells'!$A$3,$D32*'Fund Stats'!R$20,IF($B32='Reference Cells'!$A$4,$D32*'Fund Stats'!R$22,IF($B32='Reference Cells'!$A$5,$D32*'Fund Stats'!R$23,IF($B32='Reference Cells'!$A$7,$D32*'Fund Stats'!R$24,IF($B32='Reference Cells'!$A$8,$D32*'Fund Stats'!R$25,IF(OR($B32='Reference Cells'!$A$2,$B32='Reference Cells'!$A$9),$D32*V32,"")))))))</f>
        <v>0</v>
      </c>
      <c r="AQ32" s="46"/>
      <c r="AT32" s="139">
        <f t="shared" si="29"/>
        <v>0</v>
      </c>
      <c r="AU32" s="139">
        <f t="shared" si="27"/>
        <v>0</v>
      </c>
      <c r="AV32" s="139">
        <f t="shared" si="27"/>
        <v>0</v>
      </c>
      <c r="AW32" s="139">
        <f t="shared" si="27"/>
        <v>0</v>
      </c>
      <c r="AX32" s="139">
        <f t="shared" si="27"/>
        <v>0</v>
      </c>
      <c r="AY32" s="139">
        <f t="shared" si="27"/>
        <v>0</v>
      </c>
      <c r="AZ32" s="139">
        <f t="shared" si="27"/>
        <v>0</v>
      </c>
      <c r="BA32" s="139">
        <f t="shared" si="27"/>
        <v>0</v>
      </c>
      <c r="BB32" s="139">
        <f t="shared" si="27"/>
        <v>0</v>
      </c>
      <c r="BC32" s="139">
        <f t="shared" si="27"/>
        <v>0</v>
      </c>
      <c r="BD32" s="139">
        <f t="shared" si="27"/>
        <v>0</v>
      </c>
      <c r="BE32" s="139">
        <f t="shared" si="27"/>
        <v>0</v>
      </c>
      <c r="BF32" s="139">
        <f t="shared" si="27"/>
        <v>0</v>
      </c>
      <c r="BG32" s="139">
        <f t="shared" si="27"/>
        <v>0</v>
      </c>
      <c r="BH32" s="139">
        <f t="shared" si="27"/>
        <v>0</v>
      </c>
      <c r="BI32" s="139">
        <f t="shared" si="27"/>
        <v>0</v>
      </c>
      <c r="BJ32" s="139">
        <f t="shared" si="27"/>
        <v>0</v>
      </c>
      <c r="BK32" s="139">
        <f t="shared" si="5"/>
        <v>0</v>
      </c>
    </row>
    <row r="33" spans="1:63" ht="16.5" thickBot="1">
      <c r="A33" s="68">
        <v>10</v>
      </c>
      <c r="B33" s="188"/>
      <c r="C33" s="177"/>
      <c r="D33" s="192"/>
      <c r="E33" s="1" t="str">
        <f t="shared" si="28"/>
        <v/>
      </c>
      <c r="F33" s="274"/>
      <c r="G33" s="95"/>
      <c r="H33" s="95"/>
      <c r="I33" s="95"/>
      <c r="J33" s="95"/>
      <c r="K33" s="95"/>
      <c r="L33" s="95"/>
      <c r="M33" s="95"/>
      <c r="N33" s="95"/>
      <c r="O33" s="95"/>
      <c r="P33" s="95"/>
      <c r="Q33" s="95"/>
      <c r="R33" s="95"/>
      <c r="S33" s="95"/>
      <c r="T33" s="95"/>
      <c r="U33" s="95"/>
      <c r="V33" s="94"/>
      <c r="W33" s="276" t="str">
        <f t="shared" si="1"/>
        <v/>
      </c>
      <c r="Y33" s="114">
        <f t="shared" si="9"/>
        <v>10</v>
      </c>
      <c r="Z33" s="47">
        <f>IF($B33='Reference Cells'!$A$6,$D33*'Fund Stats'!B$21,IF($B33='Reference Cells'!$A$3,$D33*'Fund Stats'!B$20,IF($B33='Reference Cells'!$A$4,$D33*'Fund Stats'!B$22,IF($B33='Reference Cells'!$A$5,$D33*'Fund Stats'!B$23,IF($B33='Reference Cells'!$A$7,$D33*'Fund Stats'!B$24,IF($B33='Reference Cells'!$A$8,$D33*'Fund Stats'!B$25,IF(OR($B33='Reference Cells'!$A$2,$B33='Reference Cells'!$A$9),$D33*F33,"")))))))</f>
        <v>0</v>
      </c>
      <c r="AA33" s="47">
        <f>IF($B33='Reference Cells'!$A$6,$D33*'Fund Stats'!C$21,IF($B33='Reference Cells'!$A$3,$D33*'Fund Stats'!C$20,IF($B33='Reference Cells'!$A$4,$D33*'Fund Stats'!C$22,IF($B33='Reference Cells'!$A$5,$D33*'Fund Stats'!C$23,IF($B33='Reference Cells'!$A$7,$D33*'Fund Stats'!C$24,IF($B33='Reference Cells'!$A$8,$D33*'Fund Stats'!C$25,IF(OR($B33='Reference Cells'!$A$2,$B33='Reference Cells'!$A$9),$D33*G33,"")))))))</f>
        <v>0</v>
      </c>
      <c r="AB33" s="47">
        <f>IF($B33='Reference Cells'!$A$6,$D33*'Fund Stats'!D$21,IF($B33='Reference Cells'!$A$3,$D33*'Fund Stats'!D$20,IF($B33='Reference Cells'!$A$4,$D33*'Fund Stats'!D$22,IF($B33='Reference Cells'!$A$5,$D33*'Fund Stats'!D$23,IF($B33='Reference Cells'!$A$7,$D33*'Fund Stats'!D$24,IF($B33='Reference Cells'!$A$8,$D33*'Fund Stats'!D$25,IF(OR($B33='Reference Cells'!$A$2,$B33='Reference Cells'!$A$9),$D33*H33,"")))))))</f>
        <v>0</v>
      </c>
      <c r="AC33" s="47">
        <f>IF($B33='Reference Cells'!$A$6,$D33*'Fund Stats'!E$21,IF($B33='Reference Cells'!$A$3,$D33*'Fund Stats'!E$20,IF($B33='Reference Cells'!$A$4,$D33*'Fund Stats'!E$22,IF($B33='Reference Cells'!$A$5,$D33*'Fund Stats'!E$23,IF($B33='Reference Cells'!$A$7,$D33*'Fund Stats'!E$24,IF($B33='Reference Cells'!$A$8,$D33*'Fund Stats'!E$25,IF(OR($B33='Reference Cells'!$A$2,$B33='Reference Cells'!$A$9),$D33*I33,"")))))))</f>
        <v>0</v>
      </c>
      <c r="AD33" s="47">
        <f>IF($B33='Reference Cells'!$A$6,$D33*'Fund Stats'!F$21,IF($B33='Reference Cells'!$A$3,$D33*'Fund Stats'!F$20,IF($B33='Reference Cells'!$A$4,$D33*'Fund Stats'!F$22,IF($B33='Reference Cells'!$A$5,$D33*'Fund Stats'!F$23,IF($B33='Reference Cells'!$A$7,$D33*'Fund Stats'!F$24,IF($B33='Reference Cells'!$A$8,$D33*'Fund Stats'!F$25,IF(OR($B33='Reference Cells'!$A$2,$B33='Reference Cells'!$A$9),$D33*J33,"")))))))</f>
        <v>0</v>
      </c>
      <c r="AE33" s="47">
        <f>IF($B33='Reference Cells'!$A$6,$D33*'Fund Stats'!G$21,IF($B33='Reference Cells'!$A$3,$D33*'Fund Stats'!G$20,IF($B33='Reference Cells'!$A$4,$D33*'Fund Stats'!G$22,IF($B33='Reference Cells'!$A$5,$D33*'Fund Stats'!G$23,IF($B33='Reference Cells'!$A$7,$D33*'Fund Stats'!G$24,IF($B33='Reference Cells'!$A$8,$D33*'Fund Stats'!G$25,IF(OR($B33='Reference Cells'!$A$2,$B33='Reference Cells'!$A$9),$D33*K33,"")))))))</f>
        <v>0</v>
      </c>
      <c r="AF33" s="47">
        <f>IF($B33='Reference Cells'!$A$6,$D33*'Fund Stats'!H$21,IF($B33='Reference Cells'!$A$3,$D33*'Fund Stats'!H$20,IF($B33='Reference Cells'!$A$4,$D33*'Fund Stats'!H$22,IF($B33='Reference Cells'!$A$5,$D33*'Fund Stats'!H$23,IF($B33='Reference Cells'!$A$7,$D33*'Fund Stats'!H$24,IF($B33='Reference Cells'!$A$8,$D33*'Fund Stats'!H$25,IF(OR($B33='Reference Cells'!$A$2,$B33='Reference Cells'!$A$9),$D33*L33,"")))))))</f>
        <v>0</v>
      </c>
      <c r="AG33" s="47">
        <f>IF($B33='Reference Cells'!$A$6,$D33*'Fund Stats'!I$21,IF($B33='Reference Cells'!$A$3,$D33*'Fund Stats'!I$20,IF($B33='Reference Cells'!$A$4,$D33*'Fund Stats'!I$22,IF($B33='Reference Cells'!$A$5,$D33*'Fund Stats'!I$23,IF($B33='Reference Cells'!$A$7,$D33*'Fund Stats'!I$24,IF($B33='Reference Cells'!$A$8,$D33*'Fund Stats'!I$25,IF(OR($B33='Reference Cells'!$A$2,$B33='Reference Cells'!$A$9),$D33*M33,"")))))))</f>
        <v>0</v>
      </c>
      <c r="AH33" s="47">
        <f>IF($B33='Reference Cells'!$A$6,$D33*'Fund Stats'!J$21,IF($B33='Reference Cells'!$A$3,$D33*'Fund Stats'!J$20,IF($B33='Reference Cells'!$A$4,$D33*'Fund Stats'!J$22,IF($B33='Reference Cells'!$A$5,$D33*'Fund Stats'!J$23,IF($B33='Reference Cells'!$A$7,$D33*'Fund Stats'!J$24,IF($B33='Reference Cells'!$A$8,$D33*'Fund Stats'!J$25,IF(OR($B33='Reference Cells'!$A$2,$B33='Reference Cells'!$A$9),$D33*N33,"")))))))</f>
        <v>0</v>
      </c>
      <c r="AI33" s="47">
        <f>IF($B33='Reference Cells'!$A$6,$D33*'Fund Stats'!K$21,IF($B33='Reference Cells'!$A$3,$D33*'Fund Stats'!K$20,IF($B33='Reference Cells'!$A$4,$D33*'Fund Stats'!K$22,IF($B33='Reference Cells'!$A$5,$D33*'Fund Stats'!K$23,IF($B33='Reference Cells'!$A$7,$D33*'Fund Stats'!K$24,IF($B33='Reference Cells'!$A$8,$D33*'Fund Stats'!K$25,IF(OR($B33='Reference Cells'!$A$2,$B33='Reference Cells'!$A$9),$D33*O33,"")))))))</f>
        <v>0</v>
      </c>
      <c r="AJ33" s="47">
        <f>IF($B33='Reference Cells'!$A$6,$D33*'Fund Stats'!L$21,IF($B33='Reference Cells'!$A$3,$D33*'Fund Stats'!L$20,IF($B33='Reference Cells'!$A$4,$D33*'Fund Stats'!L$22,IF($B33='Reference Cells'!$A$5,$D33*'Fund Stats'!L$23,IF($B33='Reference Cells'!$A$7,$D33*'Fund Stats'!L$24,IF($B33='Reference Cells'!$A$8,$D33*'Fund Stats'!L$25,IF(OR($B33='Reference Cells'!$A$2,$B33='Reference Cells'!$A$9),$D33*P33,"")))))))</f>
        <v>0</v>
      </c>
      <c r="AK33" s="47">
        <f>IF($B33='Reference Cells'!$A$6,$D33*'Fund Stats'!M$21,IF($B33='Reference Cells'!$A$3,$D33*'Fund Stats'!M$20,IF($B33='Reference Cells'!$A$4,$D33*'Fund Stats'!M$22,IF($B33='Reference Cells'!$A$5,$D33*'Fund Stats'!M$23,IF($B33='Reference Cells'!$A$7,$D33*'Fund Stats'!M$24,IF($B33='Reference Cells'!$A$8,$D33*'Fund Stats'!M$25,IF(OR($B33='Reference Cells'!$A$2,$B33='Reference Cells'!$A$9),$D33*Q33,"")))))))</f>
        <v>0</v>
      </c>
      <c r="AL33" s="47">
        <f>IF($B33='Reference Cells'!$A$6,$D33*'Fund Stats'!N$21,IF($B33='Reference Cells'!$A$3,$D33*'Fund Stats'!N$20,IF($B33='Reference Cells'!$A$4,$D33*'Fund Stats'!N$22,IF($B33='Reference Cells'!$A$5,$D33*'Fund Stats'!N$23,IF($B33='Reference Cells'!$A$7,$D33*'Fund Stats'!N$24,IF($B33='Reference Cells'!$A$8,$D33*'Fund Stats'!N$25,IF(OR($B33='Reference Cells'!$A$2,$B33='Reference Cells'!$A$9),$D33*R33,"")))))))</f>
        <v>0</v>
      </c>
      <c r="AM33" s="47">
        <f>IF($B33='Reference Cells'!$A$6,$D33*'Fund Stats'!O$21,IF($B33='Reference Cells'!$A$3,$D33*'Fund Stats'!O$20,IF($B33='Reference Cells'!$A$4,$D33*'Fund Stats'!O$22,IF($B33='Reference Cells'!$A$5,$D33*'Fund Stats'!O$23,IF($B33='Reference Cells'!$A$7,$D33*'Fund Stats'!O$24,IF($B33='Reference Cells'!$A$8,$D33*'Fund Stats'!O$25,IF(OR($B33='Reference Cells'!$A$2,$B33='Reference Cells'!$A$9),$D33*S33,"")))))))</f>
        <v>0</v>
      </c>
      <c r="AN33" s="47">
        <f>IF($B33='Reference Cells'!$A$6,$D33*'Fund Stats'!P$21,IF($B33='Reference Cells'!$A$3,$D33*'Fund Stats'!P$20,IF($B33='Reference Cells'!$A$4,$D33*'Fund Stats'!P$22,IF($B33='Reference Cells'!$A$5,$D33*'Fund Stats'!P$23,IF($B33='Reference Cells'!$A$7,$D33*'Fund Stats'!P$24,IF($B33='Reference Cells'!$A$8,$D33*'Fund Stats'!P$25,IF(OR($B33='Reference Cells'!$A$2,$B33='Reference Cells'!$A$9),$D33*T33,"")))))))</f>
        <v>0</v>
      </c>
      <c r="AO33" s="47">
        <f>IF($B33='Reference Cells'!$A$6,$D33*'Fund Stats'!Q$21,IF($B33='Reference Cells'!$A$3,$D33*'Fund Stats'!Q$20,IF($B33='Reference Cells'!$A$4,$D33*'Fund Stats'!Q$22,IF($B33='Reference Cells'!$A$5,$D33*'Fund Stats'!Q$23,IF($B33='Reference Cells'!$A$7,$D33*'Fund Stats'!Q$24,IF($B33='Reference Cells'!$A$8,$D33*'Fund Stats'!Q$25,IF(OR($B33='Reference Cells'!$A$2,$B33='Reference Cells'!$A$9),$D33*U33,"")))))))</f>
        <v>0</v>
      </c>
      <c r="AP33" s="47">
        <f>IF($B33='Reference Cells'!$A$6,$D33*'Fund Stats'!R$21,IF($B33='Reference Cells'!$A$3,$D33*'Fund Stats'!R$20,IF($B33='Reference Cells'!$A$4,$D33*'Fund Stats'!R$22,IF($B33='Reference Cells'!$A$5,$D33*'Fund Stats'!R$23,IF($B33='Reference Cells'!$A$7,$D33*'Fund Stats'!R$24,IF($B33='Reference Cells'!$A$8,$D33*'Fund Stats'!R$25,IF(OR($B33='Reference Cells'!$A$2,$B33='Reference Cells'!$A$9),$D33*V33,"")))))))</f>
        <v>0</v>
      </c>
      <c r="AQ33" s="46"/>
      <c r="AR33" s="51" t="s">
        <v>35</v>
      </c>
      <c r="AT33" s="139">
        <f t="shared" si="29"/>
        <v>0</v>
      </c>
      <c r="AU33" s="139">
        <f t="shared" si="27"/>
        <v>0</v>
      </c>
      <c r="AV33" s="139">
        <f t="shared" si="27"/>
        <v>0</v>
      </c>
      <c r="AW33" s="139">
        <f t="shared" si="27"/>
        <v>0</v>
      </c>
      <c r="AX33" s="139">
        <f t="shared" si="27"/>
        <v>0</v>
      </c>
      <c r="AY33" s="139">
        <f t="shared" si="27"/>
        <v>0</v>
      </c>
      <c r="AZ33" s="139">
        <f t="shared" si="27"/>
        <v>0</v>
      </c>
      <c r="BA33" s="139">
        <f t="shared" si="27"/>
        <v>0</v>
      </c>
      <c r="BB33" s="139">
        <f t="shared" si="27"/>
        <v>0</v>
      </c>
      <c r="BC33" s="139">
        <f t="shared" si="27"/>
        <v>0</v>
      </c>
      <c r="BD33" s="139">
        <f t="shared" si="27"/>
        <v>0</v>
      </c>
      <c r="BE33" s="139">
        <f t="shared" si="27"/>
        <v>0</v>
      </c>
      <c r="BF33" s="139">
        <f t="shared" si="27"/>
        <v>0</v>
      </c>
      <c r="BG33" s="139">
        <f t="shared" si="27"/>
        <v>0</v>
      </c>
      <c r="BH33" s="139">
        <f t="shared" si="27"/>
        <v>0</v>
      </c>
      <c r="BI33" s="139">
        <f t="shared" si="27"/>
        <v>0</v>
      </c>
      <c r="BJ33" s="139">
        <f t="shared" si="27"/>
        <v>0</v>
      </c>
      <c r="BK33" s="139">
        <f t="shared" si="5"/>
        <v>0</v>
      </c>
    </row>
    <row r="34" spans="1:63" ht="16.5" thickBot="1">
      <c r="A34" s="44"/>
      <c r="B34" s="44"/>
      <c r="C34" s="27"/>
      <c r="D34" s="104" t="s">
        <v>39</v>
      </c>
      <c r="E34" s="103">
        <f>SUM(D24:D33)</f>
        <v>0</v>
      </c>
      <c r="F34" s="59"/>
      <c r="G34" s="59"/>
      <c r="H34" s="59"/>
      <c r="I34" s="59"/>
      <c r="J34" s="59"/>
      <c r="K34" s="59"/>
      <c r="L34" s="59"/>
      <c r="M34" s="59"/>
      <c r="N34" s="59"/>
      <c r="O34" s="59"/>
      <c r="P34" s="59"/>
      <c r="Q34" s="59"/>
      <c r="R34" s="59"/>
      <c r="S34" s="59"/>
      <c r="T34" s="59"/>
      <c r="U34" s="59"/>
      <c r="V34" s="1"/>
      <c r="W34" s="59"/>
      <c r="Y34" s="115" t="s">
        <v>40</v>
      </c>
      <c r="Z34" s="108">
        <f>IF($E34=0,F23*$E$23,SUM(Z24:Z33)*$E$23)</f>
        <v>0</v>
      </c>
      <c r="AA34" s="108">
        <f t="shared" ref="AA34:AP34" si="30">IF($E34=0,G23*$E$23,SUM(AA24:AA33)*$E$23)</f>
        <v>0</v>
      </c>
      <c r="AB34" s="108">
        <f t="shared" si="30"/>
        <v>0</v>
      </c>
      <c r="AC34" s="108">
        <f t="shared" si="30"/>
        <v>0</v>
      </c>
      <c r="AD34" s="108">
        <f t="shared" si="30"/>
        <v>0</v>
      </c>
      <c r="AE34" s="108">
        <f t="shared" si="30"/>
        <v>0</v>
      </c>
      <c r="AF34" s="108">
        <f t="shared" si="30"/>
        <v>0</v>
      </c>
      <c r="AG34" s="108">
        <f t="shared" si="30"/>
        <v>0</v>
      </c>
      <c r="AH34" s="108">
        <f t="shared" si="30"/>
        <v>0</v>
      </c>
      <c r="AI34" s="108">
        <f t="shared" si="30"/>
        <v>0</v>
      </c>
      <c r="AJ34" s="108">
        <f t="shared" si="30"/>
        <v>0</v>
      </c>
      <c r="AK34" s="108">
        <f t="shared" si="30"/>
        <v>0</v>
      </c>
      <c r="AL34" s="108">
        <f t="shared" si="30"/>
        <v>0</v>
      </c>
      <c r="AM34" s="108">
        <f t="shared" si="30"/>
        <v>0</v>
      </c>
      <c r="AN34" s="108">
        <f t="shared" si="30"/>
        <v>0</v>
      </c>
      <c r="AO34" s="108">
        <f t="shared" si="30"/>
        <v>0</v>
      </c>
      <c r="AP34" s="108">
        <f t="shared" si="30"/>
        <v>0</v>
      </c>
      <c r="AQ34" s="108"/>
      <c r="AR34" s="109">
        <f>SUM(Z34:AP34)</f>
        <v>0</v>
      </c>
      <c r="AT34" s="140"/>
      <c r="AU34" s="140"/>
      <c r="AV34" s="140"/>
      <c r="AW34" s="140"/>
      <c r="AX34" s="140"/>
      <c r="AY34" s="140"/>
      <c r="AZ34" s="140"/>
      <c r="BA34" s="140"/>
      <c r="BB34" s="140"/>
      <c r="BC34" s="140"/>
      <c r="BD34" s="140"/>
      <c r="BE34" s="140"/>
      <c r="BF34" s="140"/>
      <c r="BG34" s="140"/>
      <c r="BH34" s="140"/>
      <c r="BI34" s="140"/>
      <c r="BJ34" s="140"/>
      <c r="BK34" s="140"/>
    </row>
    <row r="35" spans="1:63" s="48" customFormat="1">
      <c r="A35" s="52"/>
      <c r="B35" s="52"/>
      <c r="C35" s="62"/>
      <c r="D35" s="63"/>
      <c r="E35" s="1"/>
      <c r="F35" s="63"/>
      <c r="G35" s="63"/>
      <c r="H35" s="63"/>
      <c r="I35" s="63"/>
      <c r="J35" s="63"/>
      <c r="K35" s="63"/>
      <c r="L35" s="63"/>
      <c r="M35" s="63"/>
      <c r="N35" s="63"/>
      <c r="O35" s="63"/>
      <c r="P35" s="63"/>
      <c r="Q35" s="63"/>
      <c r="R35" s="63"/>
      <c r="S35" s="63"/>
      <c r="T35" s="63"/>
      <c r="U35" s="63"/>
      <c r="V35" s="37"/>
      <c r="W35" s="59"/>
      <c r="Y35" s="116" t="s">
        <v>41</v>
      </c>
      <c r="Z35" s="141">
        <f>$B$4*Z34</f>
        <v>0</v>
      </c>
      <c r="AA35" s="141">
        <f t="shared" ref="AA35:AP35" si="31">$B$4*AA34</f>
        <v>0</v>
      </c>
      <c r="AB35" s="141">
        <f t="shared" si="31"/>
        <v>0</v>
      </c>
      <c r="AC35" s="141">
        <f t="shared" si="31"/>
        <v>0</v>
      </c>
      <c r="AD35" s="141">
        <f t="shared" si="31"/>
        <v>0</v>
      </c>
      <c r="AE35" s="141">
        <f t="shared" si="31"/>
        <v>0</v>
      </c>
      <c r="AF35" s="141">
        <f t="shared" si="31"/>
        <v>0</v>
      </c>
      <c r="AG35" s="141">
        <f t="shared" si="31"/>
        <v>0</v>
      </c>
      <c r="AH35" s="141">
        <f t="shared" si="31"/>
        <v>0</v>
      </c>
      <c r="AI35" s="141">
        <f t="shared" si="31"/>
        <v>0</v>
      </c>
      <c r="AJ35" s="141">
        <f t="shared" si="31"/>
        <v>0</v>
      </c>
      <c r="AK35" s="141">
        <f t="shared" si="31"/>
        <v>0</v>
      </c>
      <c r="AL35" s="141">
        <f t="shared" si="31"/>
        <v>0</v>
      </c>
      <c r="AM35" s="141">
        <f t="shared" si="31"/>
        <v>0</v>
      </c>
      <c r="AN35" s="141">
        <f t="shared" si="31"/>
        <v>0</v>
      </c>
      <c r="AO35" s="141">
        <f t="shared" si="31"/>
        <v>0</v>
      </c>
      <c r="AP35" s="141">
        <f t="shared" si="31"/>
        <v>0</v>
      </c>
      <c r="AQ35" s="141"/>
      <c r="AR35" s="142">
        <f t="shared" ref="AR35:AR36" si="32">SUM(Z35:AP35)</f>
        <v>0</v>
      </c>
      <c r="AT35" s="140"/>
      <c r="AU35" s="140"/>
      <c r="AV35" s="140"/>
      <c r="AW35" s="140"/>
      <c r="AX35" s="140"/>
      <c r="AY35" s="140"/>
      <c r="AZ35" s="140"/>
      <c r="BA35" s="140"/>
      <c r="BB35" s="140"/>
      <c r="BC35" s="140"/>
      <c r="BD35" s="140"/>
      <c r="BE35" s="140"/>
      <c r="BF35" s="140"/>
      <c r="BG35" s="140"/>
      <c r="BH35" s="140"/>
      <c r="BI35" s="140"/>
      <c r="BJ35" s="140"/>
      <c r="BK35" s="140"/>
    </row>
    <row r="36" spans="1:63" ht="16.5" thickBot="1">
      <c r="A36" s="44"/>
      <c r="B36" s="169" t="s">
        <v>111</v>
      </c>
      <c r="C36" s="169" t="s">
        <v>105</v>
      </c>
      <c r="D36" s="169" t="s">
        <v>110</v>
      </c>
      <c r="E36" s="169" t="s">
        <v>112</v>
      </c>
      <c r="F36" s="59"/>
      <c r="G36" s="1"/>
      <c r="H36" s="1"/>
      <c r="I36" s="1"/>
      <c r="J36" s="1"/>
      <c r="K36" s="1"/>
      <c r="L36" s="1"/>
      <c r="M36" s="1"/>
      <c r="N36" s="1"/>
      <c r="O36" s="1"/>
      <c r="P36" s="1"/>
      <c r="Q36" s="1"/>
      <c r="R36" s="1"/>
      <c r="S36" s="1"/>
      <c r="T36" s="1"/>
      <c r="U36" s="1"/>
      <c r="V36" s="1"/>
      <c r="W36" s="292"/>
      <c r="Y36" s="117" t="s">
        <v>42</v>
      </c>
      <c r="Z36" s="118">
        <f>$D$3*Z34</f>
        <v>0</v>
      </c>
      <c r="AA36" s="118">
        <f t="shared" ref="AA36:AP36" si="33">$D$3*AA34</f>
        <v>0</v>
      </c>
      <c r="AB36" s="118">
        <f t="shared" si="33"/>
        <v>0</v>
      </c>
      <c r="AC36" s="118">
        <f t="shared" si="33"/>
        <v>0</v>
      </c>
      <c r="AD36" s="118">
        <f t="shared" si="33"/>
        <v>0</v>
      </c>
      <c r="AE36" s="118">
        <f t="shared" si="33"/>
        <v>0</v>
      </c>
      <c r="AF36" s="118">
        <f t="shared" si="33"/>
        <v>0</v>
      </c>
      <c r="AG36" s="118">
        <f t="shared" si="33"/>
        <v>0</v>
      </c>
      <c r="AH36" s="118">
        <f t="shared" si="33"/>
        <v>0</v>
      </c>
      <c r="AI36" s="118">
        <f t="shared" si="33"/>
        <v>0</v>
      </c>
      <c r="AJ36" s="118">
        <f t="shared" si="33"/>
        <v>0</v>
      </c>
      <c r="AK36" s="118">
        <f t="shared" si="33"/>
        <v>0</v>
      </c>
      <c r="AL36" s="118">
        <f t="shared" si="33"/>
        <v>0</v>
      </c>
      <c r="AM36" s="118">
        <f t="shared" si="33"/>
        <v>0</v>
      </c>
      <c r="AN36" s="118">
        <f t="shared" si="33"/>
        <v>0</v>
      </c>
      <c r="AO36" s="118">
        <f t="shared" si="33"/>
        <v>0</v>
      </c>
      <c r="AP36" s="118">
        <f t="shared" si="33"/>
        <v>0</v>
      </c>
      <c r="AQ36" s="118"/>
      <c r="AR36" s="119">
        <f t="shared" si="32"/>
        <v>0</v>
      </c>
      <c r="AT36" s="140"/>
      <c r="AU36" s="140"/>
      <c r="AV36" s="140"/>
      <c r="AW36" s="140"/>
      <c r="AX36" s="140"/>
      <c r="AY36" s="140"/>
      <c r="AZ36" s="140"/>
      <c r="BA36" s="140"/>
      <c r="BB36" s="140"/>
      <c r="BC36" s="140"/>
      <c r="BD36" s="140"/>
      <c r="BE36" s="140"/>
      <c r="BF36" s="140"/>
      <c r="BG36" s="140"/>
      <c r="BH36" s="140"/>
      <c r="BI36" s="140"/>
      <c r="BJ36" s="140"/>
      <c r="BK36" s="140"/>
    </row>
    <row r="37" spans="1:63" ht="19.5" thickBot="1">
      <c r="A37" s="269" t="s">
        <v>44</v>
      </c>
      <c r="B37" s="269"/>
      <c r="C37" s="269"/>
      <c r="D37" s="272" t="s">
        <v>37</v>
      </c>
      <c r="E37" s="273"/>
      <c r="F37" s="274"/>
      <c r="G37" s="95"/>
      <c r="H37" s="95"/>
      <c r="I37" s="95"/>
      <c r="J37" s="95"/>
      <c r="K37" s="95"/>
      <c r="L37" s="95"/>
      <c r="M37" s="95"/>
      <c r="N37" s="95"/>
      <c r="O37" s="95"/>
      <c r="P37" s="95"/>
      <c r="Q37" s="95"/>
      <c r="R37" s="95"/>
      <c r="S37" s="95"/>
      <c r="T37" s="95"/>
      <c r="U37" s="95"/>
      <c r="V37" s="95"/>
      <c r="W37" s="291" t="str">
        <f t="shared" si="1"/>
        <v>See Table to Right</v>
      </c>
      <c r="Y37" s="58" t="str">
        <f t="shared" ref="Y37:Y47" si="34">A37</f>
        <v>Making Grants</v>
      </c>
      <c r="Z37" s="58"/>
      <c r="AA37" s="58"/>
      <c r="AB37" s="58"/>
      <c r="AC37" s="58"/>
      <c r="AD37" s="58"/>
      <c r="AE37" s="58"/>
      <c r="AF37" s="58"/>
      <c r="AG37" s="58"/>
      <c r="AH37" s="58"/>
      <c r="AI37" s="58"/>
      <c r="AJ37" s="58"/>
      <c r="AK37" s="58"/>
      <c r="AL37" s="58"/>
      <c r="AM37" s="58"/>
      <c r="AN37" s="58"/>
      <c r="AO37" s="58"/>
      <c r="AP37" s="58"/>
      <c r="AQ37" s="58"/>
      <c r="AR37" s="46"/>
      <c r="AT37" s="140" t="str">
        <f t="shared" si="10"/>
        <v/>
      </c>
      <c r="AU37" s="140" t="str">
        <f t="shared" si="11"/>
        <v/>
      </c>
      <c r="AV37" s="140" t="str">
        <f t="shared" si="12"/>
        <v/>
      </c>
      <c r="AW37" s="140" t="str">
        <f t="shared" si="13"/>
        <v/>
      </c>
      <c r="AX37" s="140" t="str">
        <f t="shared" si="14"/>
        <v/>
      </c>
      <c r="AY37" s="140" t="str">
        <f t="shared" si="15"/>
        <v/>
      </c>
      <c r="AZ37" s="140" t="str">
        <f t="shared" si="16"/>
        <v/>
      </c>
      <c r="BA37" s="140" t="str">
        <f t="shared" si="17"/>
        <v/>
      </c>
      <c r="BB37" s="140" t="str">
        <f t="shared" si="18"/>
        <v/>
      </c>
      <c r="BC37" s="140" t="str">
        <f t="shared" si="19"/>
        <v/>
      </c>
      <c r="BD37" s="140" t="str">
        <f t="shared" si="20"/>
        <v/>
      </c>
      <c r="BE37" s="140" t="str">
        <f t="shared" si="21"/>
        <v/>
      </c>
      <c r="BF37" s="140" t="str">
        <f t="shared" si="22"/>
        <v/>
      </c>
      <c r="BG37" s="140" t="str">
        <f t="shared" si="23"/>
        <v/>
      </c>
      <c r="BH37" s="140" t="str">
        <f t="shared" si="24"/>
        <v/>
      </c>
      <c r="BI37" s="140" t="str">
        <f t="shared" si="25"/>
        <v/>
      </c>
      <c r="BJ37" s="140" t="str">
        <f t="shared" si="26"/>
        <v/>
      </c>
      <c r="BK37" s="140"/>
    </row>
    <row r="38" spans="1:63" ht="17.100000000000001" customHeight="1">
      <c r="A38" s="68">
        <v>1</v>
      </c>
      <c r="B38" s="188"/>
      <c r="C38" s="189" t="s">
        <v>178</v>
      </c>
      <c r="D38" s="190"/>
      <c r="E38" s="1" t="str">
        <f>IF(B38="","",IF(B38="Estimate of Time","Use Worksheet --&gt;",HYPERLINK(Y38,"See Calculations")))</f>
        <v/>
      </c>
      <c r="F38" s="274"/>
      <c r="G38" s="94"/>
      <c r="H38" s="94"/>
      <c r="I38" s="94"/>
      <c r="J38" s="94"/>
      <c r="K38" s="94"/>
      <c r="L38" s="94"/>
      <c r="M38" s="94"/>
      <c r="N38" s="94"/>
      <c r="O38" s="94"/>
      <c r="P38" s="94"/>
      <c r="Q38" s="94"/>
      <c r="R38" s="94"/>
      <c r="S38" s="94"/>
      <c r="T38" s="94"/>
      <c r="U38" s="94"/>
      <c r="V38" s="94"/>
      <c r="W38" s="276" t="str">
        <f t="shared" si="1"/>
        <v/>
      </c>
      <c r="Y38" s="32">
        <f t="shared" si="34"/>
        <v>1</v>
      </c>
      <c r="Z38" s="47">
        <f>IF($B38='Reference Cells'!$A$6,$D38*'Fund Stats'!B$21,IF($B38='Reference Cells'!$A$3,$D38*'Fund Stats'!B$20,IF($B38='Reference Cells'!$A$4,$D38*'Fund Stats'!B$22,IF($B38='Reference Cells'!$A$5,$D38*'Fund Stats'!B$23,IF($B38='Reference Cells'!$A$7,$D38*'Fund Stats'!B$24,IF($B38='Reference Cells'!$A$8,$D38*'Fund Stats'!B$25,IF(OR($B38='Reference Cells'!$A$2,$B38='Reference Cells'!$A$9),$D38*F38,"")))))))</f>
        <v>0</v>
      </c>
      <c r="AA38" s="47">
        <f>IF($B38='Reference Cells'!$A$6,$D38*'Fund Stats'!C$21,IF($B38='Reference Cells'!$A$3,$D38*'Fund Stats'!C$20,IF($B38='Reference Cells'!$A$4,$D38*'Fund Stats'!C$22,IF($B38='Reference Cells'!$A$5,$D38*'Fund Stats'!C$23,IF($B38='Reference Cells'!$A$7,$D38*'Fund Stats'!C$24,IF($B38='Reference Cells'!$A$8,$D38*'Fund Stats'!C$25,IF(OR($B38='Reference Cells'!$A$2,$B38='Reference Cells'!$A$9),$D38*G38,"")))))))</f>
        <v>0</v>
      </c>
      <c r="AB38" s="47">
        <f>IF($B38='Reference Cells'!$A$6,$D38*'Fund Stats'!D$21,IF($B38='Reference Cells'!$A$3,$D38*'Fund Stats'!D$20,IF($B38='Reference Cells'!$A$4,$D38*'Fund Stats'!D$22,IF($B38='Reference Cells'!$A$5,$D38*'Fund Stats'!D$23,IF($B38='Reference Cells'!$A$7,$D38*'Fund Stats'!D$24,IF($B38='Reference Cells'!$A$8,$D38*'Fund Stats'!D$25,IF(OR($B38='Reference Cells'!$A$2,$B38='Reference Cells'!$A$9),$D38*H38,"")))))))</f>
        <v>0</v>
      </c>
      <c r="AC38" s="47">
        <f>IF($B38='Reference Cells'!$A$6,$D38*'Fund Stats'!E$21,IF($B38='Reference Cells'!$A$3,$D38*'Fund Stats'!E$20,IF($B38='Reference Cells'!$A$4,$D38*'Fund Stats'!E$22,IF($B38='Reference Cells'!$A$5,$D38*'Fund Stats'!E$23,IF($B38='Reference Cells'!$A$7,$D38*'Fund Stats'!E$24,IF($B38='Reference Cells'!$A$8,$D38*'Fund Stats'!E$25,IF(OR($B38='Reference Cells'!$A$2,$B38='Reference Cells'!$A$9),$D38*I38,"")))))))</f>
        <v>0</v>
      </c>
      <c r="AD38" s="47">
        <f>IF($B38='Reference Cells'!$A$6,$D38*'Fund Stats'!F$21,IF($B38='Reference Cells'!$A$3,$D38*'Fund Stats'!F$20,IF($B38='Reference Cells'!$A$4,$D38*'Fund Stats'!F$22,IF($B38='Reference Cells'!$A$5,$D38*'Fund Stats'!F$23,IF($B38='Reference Cells'!$A$7,$D38*'Fund Stats'!F$24,IF($B38='Reference Cells'!$A$8,$D38*'Fund Stats'!F$25,IF(OR($B38='Reference Cells'!$A$2,$B38='Reference Cells'!$A$9),$D38*J38,"")))))))</f>
        <v>0</v>
      </c>
      <c r="AE38" s="47">
        <f>IF($B38='Reference Cells'!$A$6,$D38*'Fund Stats'!G$21,IF($B38='Reference Cells'!$A$3,$D38*'Fund Stats'!G$20,IF($B38='Reference Cells'!$A$4,$D38*'Fund Stats'!G$22,IF($B38='Reference Cells'!$A$5,$D38*'Fund Stats'!G$23,IF($B38='Reference Cells'!$A$7,$D38*'Fund Stats'!G$24,IF($B38='Reference Cells'!$A$8,$D38*'Fund Stats'!G$25,IF(OR($B38='Reference Cells'!$A$2,$B38='Reference Cells'!$A$9),$D38*K38,"")))))))</f>
        <v>0</v>
      </c>
      <c r="AF38" s="47">
        <f>IF($B38='Reference Cells'!$A$6,$D38*'Fund Stats'!H$21,IF($B38='Reference Cells'!$A$3,$D38*'Fund Stats'!H$20,IF($B38='Reference Cells'!$A$4,$D38*'Fund Stats'!H$22,IF($B38='Reference Cells'!$A$5,$D38*'Fund Stats'!H$23,IF($B38='Reference Cells'!$A$7,$D38*'Fund Stats'!H$24,IF($B38='Reference Cells'!$A$8,$D38*'Fund Stats'!H$25,IF(OR($B38='Reference Cells'!$A$2,$B38='Reference Cells'!$A$9),$D38*L38,"")))))))</f>
        <v>0</v>
      </c>
      <c r="AG38" s="47">
        <f>IF($B38='Reference Cells'!$A$6,$D38*'Fund Stats'!I$21,IF($B38='Reference Cells'!$A$3,$D38*'Fund Stats'!I$20,IF($B38='Reference Cells'!$A$4,$D38*'Fund Stats'!I$22,IF($B38='Reference Cells'!$A$5,$D38*'Fund Stats'!I$23,IF($B38='Reference Cells'!$A$7,$D38*'Fund Stats'!I$24,IF($B38='Reference Cells'!$A$8,$D38*'Fund Stats'!I$25,IF(OR($B38='Reference Cells'!$A$2,$B38='Reference Cells'!$A$9),$D38*M38,"")))))))</f>
        <v>0</v>
      </c>
      <c r="AH38" s="47">
        <f>IF($B38='Reference Cells'!$A$6,$D38*'Fund Stats'!J$21,IF($B38='Reference Cells'!$A$3,$D38*'Fund Stats'!J$20,IF($B38='Reference Cells'!$A$4,$D38*'Fund Stats'!J$22,IF($B38='Reference Cells'!$A$5,$D38*'Fund Stats'!J$23,IF($B38='Reference Cells'!$A$7,$D38*'Fund Stats'!J$24,IF($B38='Reference Cells'!$A$8,$D38*'Fund Stats'!J$25,IF(OR($B38='Reference Cells'!$A$2,$B38='Reference Cells'!$A$9),$D38*N38,"")))))))</f>
        <v>0</v>
      </c>
      <c r="AI38" s="47">
        <f>IF($B38='Reference Cells'!$A$6,$D38*'Fund Stats'!K$21,IF($B38='Reference Cells'!$A$3,$D38*'Fund Stats'!K$20,IF($B38='Reference Cells'!$A$4,$D38*'Fund Stats'!K$22,IF($B38='Reference Cells'!$A$5,$D38*'Fund Stats'!K$23,IF($B38='Reference Cells'!$A$7,$D38*'Fund Stats'!K$24,IF($B38='Reference Cells'!$A$8,$D38*'Fund Stats'!K$25,IF(OR($B38='Reference Cells'!$A$2,$B38='Reference Cells'!$A$9),$D38*O38,"")))))))</f>
        <v>0</v>
      </c>
      <c r="AJ38" s="47">
        <f>IF($B38='Reference Cells'!$A$6,$D38*'Fund Stats'!L$21,IF($B38='Reference Cells'!$A$3,$D38*'Fund Stats'!L$20,IF($B38='Reference Cells'!$A$4,$D38*'Fund Stats'!L$22,IF($B38='Reference Cells'!$A$5,$D38*'Fund Stats'!L$23,IF($B38='Reference Cells'!$A$7,$D38*'Fund Stats'!L$24,IF($B38='Reference Cells'!$A$8,$D38*'Fund Stats'!L$25,IF(OR($B38='Reference Cells'!$A$2,$B38='Reference Cells'!$A$9),$D38*P38,"")))))))</f>
        <v>0</v>
      </c>
      <c r="AK38" s="47">
        <f>IF($B38='Reference Cells'!$A$6,$D38*'Fund Stats'!M$21,IF($B38='Reference Cells'!$A$3,$D38*'Fund Stats'!M$20,IF($B38='Reference Cells'!$A$4,$D38*'Fund Stats'!M$22,IF($B38='Reference Cells'!$A$5,$D38*'Fund Stats'!M$23,IF($B38='Reference Cells'!$A$7,$D38*'Fund Stats'!M$24,IF($B38='Reference Cells'!$A$8,$D38*'Fund Stats'!M$25,IF(OR($B38='Reference Cells'!$A$2,$B38='Reference Cells'!$A$9),$D38*Q38,"")))))))</f>
        <v>0</v>
      </c>
      <c r="AL38" s="47">
        <f>IF($B38='Reference Cells'!$A$6,$D38*'Fund Stats'!N$21,IF($B38='Reference Cells'!$A$3,$D38*'Fund Stats'!N$20,IF($B38='Reference Cells'!$A$4,$D38*'Fund Stats'!N$22,IF($B38='Reference Cells'!$A$5,$D38*'Fund Stats'!N$23,IF($B38='Reference Cells'!$A$7,$D38*'Fund Stats'!N$24,IF($B38='Reference Cells'!$A$8,$D38*'Fund Stats'!N$25,IF(OR($B38='Reference Cells'!$A$2,$B38='Reference Cells'!$A$9),$D38*R38,"")))))))</f>
        <v>0</v>
      </c>
      <c r="AM38" s="47">
        <f>IF($B38='Reference Cells'!$A$6,$D38*'Fund Stats'!O$21,IF($B38='Reference Cells'!$A$3,$D38*'Fund Stats'!O$20,IF($B38='Reference Cells'!$A$4,$D38*'Fund Stats'!O$22,IF($B38='Reference Cells'!$A$5,$D38*'Fund Stats'!O$23,IF($B38='Reference Cells'!$A$7,$D38*'Fund Stats'!O$24,IF($B38='Reference Cells'!$A$8,$D38*'Fund Stats'!O$25,IF(OR($B38='Reference Cells'!$A$2,$B38='Reference Cells'!$A$9),$D38*S38,"")))))))</f>
        <v>0</v>
      </c>
      <c r="AN38" s="47">
        <f>IF($B38='Reference Cells'!$A$6,$D38*'Fund Stats'!P$21,IF($B38='Reference Cells'!$A$3,$D38*'Fund Stats'!P$20,IF($B38='Reference Cells'!$A$4,$D38*'Fund Stats'!P$22,IF($B38='Reference Cells'!$A$5,$D38*'Fund Stats'!P$23,IF($B38='Reference Cells'!$A$7,$D38*'Fund Stats'!P$24,IF($B38='Reference Cells'!$A$8,$D38*'Fund Stats'!P$25,IF(OR($B38='Reference Cells'!$A$2,$B38='Reference Cells'!$A$9),$D38*T38,"")))))))</f>
        <v>0</v>
      </c>
      <c r="AO38" s="47">
        <f>IF($B38='Reference Cells'!$A$6,$D38*'Fund Stats'!Q$21,IF($B38='Reference Cells'!$A$3,$D38*'Fund Stats'!Q$20,IF($B38='Reference Cells'!$A$4,$D38*'Fund Stats'!Q$22,IF($B38='Reference Cells'!$A$5,$D38*'Fund Stats'!Q$23,IF($B38='Reference Cells'!$A$7,$D38*'Fund Stats'!Q$24,IF($B38='Reference Cells'!$A$8,$D38*'Fund Stats'!Q$25,IF(OR($B38='Reference Cells'!$A$2,$B38='Reference Cells'!$A$9),$D38*U38,"")))))))</f>
        <v>0</v>
      </c>
      <c r="AP38" s="47">
        <f>IF($B38='Reference Cells'!$A$6,$D38*'Fund Stats'!R$21,IF($B38='Reference Cells'!$A$3,$D38*'Fund Stats'!R$20,IF($B38='Reference Cells'!$A$4,$D38*'Fund Stats'!R$22,IF($B38='Reference Cells'!$A$5,$D38*'Fund Stats'!R$23,IF($B38='Reference Cells'!$A$7,$D38*'Fund Stats'!R$24,IF($B38='Reference Cells'!$A$8,$D38*'Fund Stats'!R$25,IF(OR($B38='Reference Cells'!$A$2,$B38='Reference Cells'!$A$9),$D38*V38,"")))))))</f>
        <v>0</v>
      </c>
      <c r="AQ38" s="46"/>
      <c r="AT38" s="139">
        <f>IF(Z38="","",Z38*$E$37*$B$4)</f>
        <v>0</v>
      </c>
      <c r="AU38" s="139">
        <f t="shared" ref="AU38:BJ47" si="35">IF(AA38="","",AA38*$E$37*$B$4)</f>
        <v>0</v>
      </c>
      <c r="AV38" s="139">
        <f t="shared" si="35"/>
        <v>0</v>
      </c>
      <c r="AW38" s="139">
        <f t="shared" si="35"/>
        <v>0</v>
      </c>
      <c r="AX38" s="139">
        <f t="shared" si="35"/>
        <v>0</v>
      </c>
      <c r="AY38" s="139">
        <f t="shared" si="35"/>
        <v>0</v>
      </c>
      <c r="AZ38" s="139">
        <f t="shared" si="35"/>
        <v>0</v>
      </c>
      <c r="BA38" s="139">
        <f t="shared" si="35"/>
        <v>0</v>
      </c>
      <c r="BB38" s="139">
        <f t="shared" si="35"/>
        <v>0</v>
      </c>
      <c r="BC38" s="139">
        <f t="shared" si="35"/>
        <v>0</v>
      </c>
      <c r="BD38" s="139">
        <f t="shared" si="35"/>
        <v>0</v>
      </c>
      <c r="BE38" s="139">
        <f t="shared" si="35"/>
        <v>0</v>
      </c>
      <c r="BF38" s="139">
        <f t="shared" si="35"/>
        <v>0</v>
      </c>
      <c r="BG38" s="139">
        <f t="shared" si="35"/>
        <v>0</v>
      </c>
      <c r="BH38" s="139">
        <f t="shared" si="35"/>
        <v>0</v>
      </c>
      <c r="BI38" s="139">
        <f t="shared" si="35"/>
        <v>0</v>
      </c>
      <c r="BJ38" s="139">
        <f t="shared" si="35"/>
        <v>0</v>
      </c>
      <c r="BK38" s="139">
        <f t="shared" si="5"/>
        <v>0</v>
      </c>
    </row>
    <row r="39" spans="1:63" ht="17.100000000000001" customHeight="1">
      <c r="A39" s="68">
        <v>2</v>
      </c>
      <c r="B39" s="290"/>
      <c r="C39" s="189" t="s">
        <v>179</v>
      </c>
      <c r="D39" s="191"/>
      <c r="E39" s="1" t="str">
        <f t="shared" ref="E39:E47" si="36">IF(B39="","",IF(B39="Estimate of Time","Use Worksheet --&gt;",HYPERLINK(Y39,"See Calculations")))</f>
        <v/>
      </c>
      <c r="F39" s="274"/>
      <c r="G39" s="94"/>
      <c r="H39" s="94"/>
      <c r="I39" s="94"/>
      <c r="J39" s="94"/>
      <c r="K39" s="94"/>
      <c r="L39" s="94"/>
      <c r="M39" s="94"/>
      <c r="N39" s="94"/>
      <c r="O39" s="94"/>
      <c r="P39" s="94"/>
      <c r="Q39" s="94"/>
      <c r="R39" s="94"/>
      <c r="S39" s="94"/>
      <c r="T39" s="94"/>
      <c r="U39" s="94"/>
      <c r="V39" s="94"/>
      <c r="W39" s="276" t="str">
        <f t="shared" si="1"/>
        <v/>
      </c>
      <c r="Y39" s="32">
        <f t="shared" si="34"/>
        <v>2</v>
      </c>
      <c r="Z39" s="47">
        <f>IF($B39='Reference Cells'!$A$6,$D39*'Fund Stats'!B$21,IF($B39='Reference Cells'!$A$3,$D39*'Fund Stats'!B$20,IF($B39='Reference Cells'!$A$4,$D39*'Fund Stats'!B$22,IF($B39='Reference Cells'!$A$5,$D39*'Fund Stats'!B$23,IF($B39='Reference Cells'!$A$7,$D39*'Fund Stats'!B$24,IF($B39='Reference Cells'!$A$8,$D39*'Fund Stats'!B$25,IF(OR($B39='Reference Cells'!$A$2,$B39='Reference Cells'!$A$9),$D39*F39,"")))))))</f>
        <v>0</v>
      </c>
      <c r="AA39" s="47">
        <f>IF($B39='Reference Cells'!$A$6,$D39*'Fund Stats'!C$21,IF($B39='Reference Cells'!$A$3,$D39*'Fund Stats'!C$20,IF($B39='Reference Cells'!$A$4,$D39*'Fund Stats'!C$22,IF($B39='Reference Cells'!$A$5,$D39*'Fund Stats'!C$23,IF($B39='Reference Cells'!$A$7,$D39*'Fund Stats'!C$24,IF($B39='Reference Cells'!$A$8,$D39*'Fund Stats'!C$25,IF(OR($B39='Reference Cells'!$A$2,$B39='Reference Cells'!$A$9),$D39*G39,"")))))))</f>
        <v>0</v>
      </c>
      <c r="AB39" s="47">
        <f>IF($B39='Reference Cells'!$A$6,$D39*'Fund Stats'!D$21,IF($B39='Reference Cells'!$A$3,$D39*'Fund Stats'!D$20,IF($B39='Reference Cells'!$A$4,$D39*'Fund Stats'!D$22,IF($B39='Reference Cells'!$A$5,$D39*'Fund Stats'!D$23,IF($B39='Reference Cells'!$A$7,$D39*'Fund Stats'!D$24,IF($B39='Reference Cells'!$A$8,$D39*'Fund Stats'!D$25,IF(OR($B39='Reference Cells'!$A$2,$B39='Reference Cells'!$A$9),$D39*H39,"")))))))</f>
        <v>0</v>
      </c>
      <c r="AC39" s="47">
        <f>IF($B39='Reference Cells'!$A$6,$D39*'Fund Stats'!E$21,IF($B39='Reference Cells'!$A$3,$D39*'Fund Stats'!E$20,IF($B39='Reference Cells'!$A$4,$D39*'Fund Stats'!E$22,IF($B39='Reference Cells'!$A$5,$D39*'Fund Stats'!E$23,IF($B39='Reference Cells'!$A$7,$D39*'Fund Stats'!E$24,IF($B39='Reference Cells'!$A$8,$D39*'Fund Stats'!E$25,IF(OR($B39='Reference Cells'!$A$2,$B39='Reference Cells'!$A$9),$D39*I39,"")))))))</f>
        <v>0</v>
      </c>
      <c r="AD39" s="47">
        <f>IF($B39='Reference Cells'!$A$6,$D39*'Fund Stats'!F$21,IF($B39='Reference Cells'!$A$3,$D39*'Fund Stats'!F$20,IF($B39='Reference Cells'!$A$4,$D39*'Fund Stats'!F$22,IF($B39='Reference Cells'!$A$5,$D39*'Fund Stats'!F$23,IF($B39='Reference Cells'!$A$7,$D39*'Fund Stats'!F$24,IF($B39='Reference Cells'!$A$8,$D39*'Fund Stats'!F$25,IF(OR($B39='Reference Cells'!$A$2,$B39='Reference Cells'!$A$9),$D39*J39,"")))))))</f>
        <v>0</v>
      </c>
      <c r="AE39" s="47">
        <f>IF($B39='Reference Cells'!$A$6,$D39*'Fund Stats'!G$21,IF($B39='Reference Cells'!$A$3,$D39*'Fund Stats'!G$20,IF($B39='Reference Cells'!$A$4,$D39*'Fund Stats'!G$22,IF($B39='Reference Cells'!$A$5,$D39*'Fund Stats'!G$23,IF($B39='Reference Cells'!$A$7,$D39*'Fund Stats'!G$24,IF($B39='Reference Cells'!$A$8,$D39*'Fund Stats'!G$25,IF(OR($B39='Reference Cells'!$A$2,$B39='Reference Cells'!$A$9),$D39*K39,"")))))))</f>
        <v>0</v>
      </c>
      <c r="AF39" s="47">
        <f>IF($B39='Reference Cells'!$A$6,$D39*'Fund Stats'!H$21,IF($B39='Reference Cells'!$A$3,$D39*'Fund Stats'!H$20,IF($B39='Reference Cells'!$A$4,$D39*'Fund Stats'!H$22,IF($B39='Reference Cells'!$A$5,$D39*'Fund Stats'!H$23,IF($B39='Reference Cells'!$A$7,$D39*'Fund Stats'!H$24,IF($B39='Reference Cells'!$A$8,$D39*'Fund Stats'!H$25,IF(OR($B39='Reference Cells'!$A$2,$B39='Reference Cells'!$A$9),$D39*L39,"")))))))</f>
        <v>0</v>
      </c>
      <c r="AG39" s="47">
        <f>IF($B39='Reference Cells'!$A$6,$D39*'Fund Stats'!I$21,IF($B39='Reference Cells'!$A$3,$D39*'Fund Stats'!I$20,IF($B39='Reference Cells'!$A$4,$D39*'Fund Stats'!I$22,IF($B39='Reference Cells'!$A$5,$D39*'Fund Stats'!I$23,IF($B39='Reference Cells'!$A$7,$D39*'Fund Stats'!I$24,IF($B39='Reference Cells'!$A$8,$D39*'Fund Stats'!I$25,IF(OR($B39='Reference Cells'!$A$2,$B39='Reference Cells'!$A$9),$D39*M39,"")))))))</f>
        <v>0</v>
      </c>
      <c r="AH39" s="47">
        <f>IF($B39='Reference Cells'!$A$6,$D39*'Fund Stats'!J$21,IF($B39='Reference Cells'!$A$3,$D39*'Fund Stats'!J$20,IF($B39='Reference Cells'!$A$4,$D39*'Fund Stats'!J$22,IF($B39='Reference Cells'!$A$5,$D39*'Fund Stats'!J$23,IF($B39='Reference Cells'!$A$7,$D39*'Fund Stats'!J$24,IF($B39='Reference Cells'!$A$8,$D39*'Fund Stats'!J$25,IF(OR($B39='Reference Cells'!$A$2,$B39='Reference Cells'!$A$9),$D39*N39,"")))))))</f>
        <v>0</v>
      </c>
      <c r="AI39" s="47">
        <f>IF($B39='Reference Cells'!$A$6,$D39*'Fund Stats'!K$21,IF($B39='Reference Cells'!$A$3,$D39*'Fund Stats'!K$20,IF($B39='Reference Cells'!$A$4,$D39*'Fund Stats'!K$22,IF($B39='Reference Cells'!$A$5,$D39*'Fund Stats'!K$23,IF($B39='Reference Cells'!$A$7,$D39*'Fund Stats'!K$24,IF($B39='Reference Cells'!$A$8,$D39*'Fund Stats'!K$25,IF(OR($B39='Reference Cells'!$A$2,$B39='Reference Cells'!$A$9),$D39*O39,"")))))))</f>
        <v>0</v>
      </c>
      <c r="AJ39" s="47">
        <f>IF($B39='Reference Cells'!$A$6,$D39*'Fund Stats'!L$21,IF($B39='Reference Cells'!$A$3,$D39*'Fund Stats'!L$20,IF($B39='Reference Cells'!$A$4,$D39*'Fund Stats'!L$22,IF($B39='Reference Cells'!$A$5,$D39*'Fund Stats'!L$23,IF($B39='Reference Cells'!$A$7,$D39*'Fund Stats'!L$24,IF($B39='Reference Cells'!$A$8,$D39*'Fund Stats'!L$25,IF(OR($B39='Reference Cells'!$A$2,$B39='Reference Cells'!$A$9),$D39*P39,"")))))))</f>
        <v>0</v>
      </c>
      <c r="AK39" s="47">
        <f>IF($B39='Reference Cells'!$A$6,$D39*'Fund Stats'!M$21,IF($B39='Reference Cells'!$A$3,$D39*'Fund Stats'!M$20,IF($B39='Reference Cells'!$A$4,$D39*'Fund Stats'!M$22,IF($B39='Reference Cells'!$A$5,$D39*'Fund Stats'!M$23,IF($B39='Reference Cells'!$A$7,$D39*'Fund Stats'!M$24,IF($B39='Reference Cells'!$A$8,$D39*'Fund Stats'!M$25,IF(OR($B39='Reference Cells'!$A$2,$B39='Reference Cells'!$A$9),$D39*Q39,"")))))))</f>
        <v>0</v>
      </c>
      <c r="AL39" s="47">
        <f>IF($B39='Reference Cells'!$A$6,$D39*'Fund Stats'!N$21,IF($B39='Reference Cells'!$A$3,$D39*'Fund Stats'!N$20,IF($B39='Reference Cells'!$A$4,$D39*'Fund Stats'!N$22,IF($B39='Reference Cells'!$A$5,$D39*'Fund Stats'!N$23,IF($B39='Reference Cells'!$A$7,$D39*'Fund Stats'!N$24,IF($B39='Reference Cells'!$A$8,$D39*'Fund Stats'!N$25,IF(OR($B39='Reference Cells'!$A$2,$B39='Reference Cells'!$A$9),$D39*R39,"")))))))</f>
        <v>0</v>
      </c>
      <c r="AM39" s="47">
        <f>IF($B39='Reference Cells'!$A$6,$D39*'Fund Stats'!O$21,IF($B39='Reference Cells'!$A$3,$D39*'Fund Stats'!O$20,IF($B39='Reference Cells'!$A$4,$D39*'Fund Stats'!O$22,IF($B39='Reference Cells'!$A$5,$D39*'Fund Stats'!O$23,IF($B39='Reference Cells'!$A$7,$D39*'Fund Stats'!O$24,IF($B39='Reference Cells'!$A$8,$D39*'Fund Stats'!O$25,IF(OR($B39='Reference Cells'!$A$2,$B39='Reference Cells'!$A$9),$D39*S39,"")))))))</f>
        <v>0</v>
      </c>
      <c r="AN39" s="47">
        <f>IF($B39='Reference Cells'!$A$6,$D39*'Fund Stats'!P$21,IF($B39='Reference Cells'!$A$3,$D39*'Fund Stats'!P$20,IF($B39='Reference Cells'!$A$4,$D39*'Fund Stats'!P$22,IF($B39='Reference Cells'!$A$5,$D39*'Fund Stats'!P$23,IF($B39='Reference Cells'!$A$7,$D39*'Fund Stats'!P$24,IF($B39='Reference Cells'!$A$8,$D39*'Fund Stats'!P$25,IF(OR($B39='Reference Cells'!$A$2,$B39='Reference Cells'!$A$9),$D39*T39,"")))))))</f>
        <v>0</v>
      </c>
      <c r="AO39" s="47">
        <f>IF($B39='Reference Cells'!$A$6,$D39*'Fund Stats'!Q$21,IF($B39='Reference Cells'!$A$3,$D39*'Fund Stats'!Q$20,IF($B39='Reference Cells'!$A$4,$D39*'Fund Stats'!Q$22,IF($B39='Reference Cells'!$A$5,$D39*'Fund Stats'!Q$23,IF($B39='Reference Cells'!$A$7,$D39*'Fund Stats'!Q$24,IF($B39='Reference Cells'!$A$8,$D39*'Fund Stats'!Q$25,IF(OR($B39='Reference Cells'!$A$2,$B39='Reference Cells'!$A$9),$D39*U39,"")))))))</f>
        <v>0</v>
      </c>
      <c r="AP39" s="47">
        <f>IF($B39='Reference Cells'!$A$6,$D39*'Fund Stats'!R$21,IF($B39='Reference Cells'!$A$3,$D39*'Fund Stats'!R$20,IF($B39='Reference Cells'!$A$4,$D39*'Fund Stats'!R$22,IF($B39='Reference Cells'!$A$5,$D39*'Fund Stats'!R$23,IF($B39='Reference Cells'!$A$7,$D39*'Fund Stats'!R$24,IF($B39='Reference Cells'!$A$8,$D39*'Fund Stats'!R$25,IF(OR($B39='Reference Cells'!$A$2,$B39='Reference Cells'!$A$9),$D39*V39,"")))))))</f>
        <v>0</v>
      </c>
      <c r="AQ39" s="46"/>
      <c r="AT39" s="139">
        <f t="shared" ref="AT39:AT47" si="37">IF(Z39="","",Z39*$E$37*$B$4)</f>
        <v>0</v>
      </c>
      <c r="AU39" s="139">
        <f t="shared" si="35"/>
        <v>0</v>
      </c>
      <c r="AV39" s="139">
        <f t="shared" si="35"/>
        <v>0</v>
      </c>
      <c r="AW39" s="139">
        <f t="shared" si="35"/>
        <v>0</v>
      </c>
      <c r="AX39" s="139">
        <f t="shared" si="35"/>
        <v>0</v>
      </c>
      <c r="AY39" s="139">
        <f t="shared" si="35"/>
        <v>0</v>
      </c>
      <c r="AZ39" s="139">
        <f t="shared" si="35"/>
        <v>0</v>
      </c>
      <c r="BA39" s="139">
        <f t="shared" si="35"/>
        <v>0</v>
      </c>
      <c r="BB39" s="139">
        <f t="shared" si="35"/>
        <v>0</v>
      </c>
      <c r="BC39" s="139">
        <f t="shared" si="35"/>
        <v>0</v>
      </c>
      <c r="BD39" s="139">
        <f t="shared" si="35"/>
        <v>0</v>
      </c>
      <c r="BE39" s="139">
        <f t="shared" si="35"/>
        <v>0</v>
      </c>
      <c r="BF39" s="139">
        <f t="shared" si="35"/>
        <v>0</v>
      </c>
      <c r="BG39" s="139">
        <f t="shared" si="35"/>
        <v>0</v>
      </c>
      <c r="BH39" s="139">
        <f t="shared" si="35"/>
        <v>0</v>
      </c>
      <c r="BI39" s="139">
        <f t="shared" si="35"/>
        <v>0</v>
      </c>
      <c r="BJ39" s="139">
        <f t="shared" si="35"/>
        <v>0</v>
      </c>
      <c r="BK39" s="139">
        <f t="shared" si="5"/>
        <v>0</v>
      </c>
    </row>
    <row r="40" spans="1:63" ht="17.100000000000001" customHeight="1">
      <c r="A40" s="68">
        <v>3</v>
      </c>
      <c r="B40" s="188"/>
      <c r="C40" s="189" t="s">
        <v>180</v>
      </c>
      <c r="D40" s="191"/>
      <c r="E40" s="1" t="str">
        <f t="shared" si="36"/>
        <v/>
      </c>
      <c r="F40" s="274"/>
      <c r="G40" s="94"/>
      <c r="H40" s="94"/>
      <c r="I40" s="94"/>
      <c r="J40" s="94"/>
      <c r="K40" s="94"/>
      <c r="L40" s="94"/>
      <c r="M40" s="94"/>
      <c r="N40" s="94"/>
      <c r="O40" s="94"/>
      <c r="P40" s="94"/>
      <c r="Q40" s="94"/>
      <c r="R40" s="94"/>
      <c r="S40" s="94"/>
      <c r="T40" s="94"/>
      <c r="U40" s="94"/>
      <c r="V40" s="94"/>
      <c r="W40" s="276" t="str">
        <f t="shared" si="1"/>
        <v/>
      </c>
      <c r="Y40" s="32">
        <f t="shared" si="34"/>
        <v>3</v>
      </c>
      <c r="Z40" s="47">
        <f>IF($B40='Reference Cells'!$A$6,$D40*'Fund Stats'!B$21,IF($B40='Reference Cells'!$A$3,$D40*'Fund Stats'!B$20,IF($B40='Reference Cells'!$A$4,$D40*'Fund Stats'!B$22,IF($B40='Reference Cells'!$A$5,$D40*'Fund Stats'!B$23,IF($B40='Reference Cells'!$A$7,$D40*'Fund Stats'!B$24,IF($B40='Reference Cells'!$A$8,$D40*'Fund Stats'!B$25,IF(OR($B40='Reference Cells'!$A$2,$B40='Reference Cells'!$A$9),$D40*F40,"")))))))</f>
        <v>0</v>
      </c>
      <c r="AA40" s="47">
        <f>IF($B40='Reference Cells'!$A$6,$D40*'Fund Stats'!C$21,IF($B40='Reference Cells'!$A$3,$D40*'Fund Stats'!C$20,IF($B40='Reference Cells'!$A$4,$D40*'Fund Stats'!C$22,IF($B40='Reference Cells'!$A$5,$D40*'Fund Stats'!C$23,IF($B40='Reference Cells'!$A$7,$D40*'Fund Stats'!C$24,IF($B40='Reference Cells'!$A$8,$D40*'Fund Stats'!C$25,IF(OR($B40='Reference Cells'!$A$2,$B40='Reference Cells'!$A$9),$D40*G40,"")))))))</f>
        <v>0</v>
      </c>
      <c r="AB40" s="47">
        <f>IF($B40='Reference Cells'!$A$6,$D40*'Fund Stats'!D$21,IF($B40='Reference Cells'!$A$3,$D40*'Fund Stats'!D$20,IF($B40='Reference Cells'!$A$4,$D40*'Fund Stats'!D$22,IF($B40='Reference Cells'!$A$5,$D40*'Fund Stats'!D$23,IF($B40='Reference Cells'!$A$7,$D40*'Fund Stats'!D$24,IF($B40='Reference Cells'!$A$8,$D40*'Fund Stats'!D$25,IF(OR($B40='Reference Cells'!$A$2,$B40='Reference Cells'!$A$9),$D40*H40,"")))))))</f>
        <v>0</v>
      </c>
      <c r="AC40" s="47">
        <f>IF($B40='Reference Cells'!$A$6,$D40*'Fund Stats'!E$21,IF($B40='Reference Cells'!$A$3,$D40*'Fund Stats'!E$20,IF($B40='Reference Cells'!$A$4,$D40*'Fund Stats'!E$22,IF($B40='Reference Cells'!$A$5,$D40*'Fund Stats'!E$23,IF($B40='Reference Cells'!$A$7,$D40*'Fund Stats'!E$24,IF($B40='Reference Cells'!$A$8,$D40*'Fund Stats'!E$25,IF(OR($B40='Reference Cells'!$A$2,$B40='Reference Cells'!$A$9),$D40*I40,"")))))))</f>
        <v>0</v>
      </c>
      <c r="AD40" s="47">
        <f>IF($B40='Reference Cells'!$A$6,$D40*'Fund Stats'!F$21,IF($B40='Reference Cells'!$A$3,$D40*'Fund Stats'!F$20,IF($B40='Reference Cells'!$A$4,$D40*'Fund Stats'!F$22,IF($B40='Reference Cells'!$A$5,$D40*'Fund Stats'!F$23,IF($B40='Reference Cells'!$A$7,$D40*'Fund Stats'!F$24,IF($B40='Reference Cells'!$A$8,$D40*'Fund Stats'!F$25,IF(OR($B40='Reference Cells'!$A$2,$B40='Reference Cells'!$A$9),$D40*J40,"")))))))</f>
        <v>0</v>
      </c>
      <c r="AE40" s="47">
        <f>IF($B40='Reference Cells'!$A$6,$D40*'Fund Stats'!G$21,IF($B40='Reference Cells'!$A$3,$D40*'Fund Stats'!G$20,IF($B40='Reference Cells'!$A$4,$D40*'Fund Stats'!G$22,IF($B40='Reference Cells'!$A$5,$D40*'Fund Stats'!G$23,IF($B40='Reference Cells'!$A$7,$D40*'Fund Stats'!G$24,IF($B40='Reference Cells'!$A$8,$D40*'Fund Stats'!G$25,IF(OR($B40='Reference Cells'!$A$2,$B40='Reference Cells'!$A$9),$D40*K40,"")))))))</f>
        <v>0</v>
      </c>
      <c r="AF40" s="47">
        <f>IF($B40='Reference Cells'!$A$6,$D40*'Fund Stats'!H$21,IF($B40='Reference Cells'!$A$3,$D40*'Fund Stats'!H$20,IF($B40='Reference Cells'!$A$4,$D40*'Fund Stats'!H$22,IF($B40='Reference Cells'!$A$5,$D40*'Fund Stats'!H$23,IF($B40='Reference Cells'!$A$7,$D40*'Fund Stats'!H$24,IF($B40='Reference Cells'!$A$8,$D40*'Fund Stats'!H$25,IF(OR($B40='Reference Cells'!$A$2,$B40='Reference Cells'!$A$9),$D40*L40,"")))))))</f>
        <v>0</v>
      </c>
      <c r="AG40" s="47">
        <f>IF($B40='Reference Cells'!$A$6,$D40*'Fund Stats'!I$21,IF($B40='Reference Cells'!$A$3,$D40*'Fund Stats'!I$20,IF($B40='Reference Cells'!$A$4,$D40*'Fund Stats'!I$22,IF($B40='Reference Cells'!$A$5,$D40*'Fund Stats'!I$23,IF($B40='Reference Cells'!$A$7,$D40*'Fund Stats'!I$24,IF($B40='Reference Cells'!$A$8,$D40*'Fund Stats'!I$25,IF(OR($B40='Reference Cells'!$A$2,$B40='Reference Cells'!$A$9),$D40*M40,"")))))))</f>
        <v>0</v>
      </c>
      <c r="AH40" s="47">
        <f>IF($B40='Reference Cells'!$A$6,$D40*'Fund Stats'!J$21,IF($B40='Reference Cells'!$A$3,$D40*'Fund Stats'!J$20,IF($B40='Reference Cells'!$A$4,$D40*'Fund Stats'!J$22,IF($B40='Reference Cells'!$A$5,$D40*'Fund Stats'!J$23,IF($B40='Reference Cells'!$A$7,$D40*'Fund Stats'!J$24,IF($B40='Reference Cells'!$A$8,$D40*'Fund Stats'!J$25,IF(OR($B40='Reference Cells'!$A$2,$B40='Reference Cells'!$A$9),$D40*N40,"")))))))</f>
        <v>0</v>
      </c>
      <c r="AI40" s="47">
        <f>IF($B40='Reference Cells'!$A$6,$D40*'Fund Stats'!K$21,IF($B40='Reference Cells'!$A$3,$D40*'Fund Stats'!K$20,IF($B40='Reference Cells'!$A$4,$D40*'Fund Stats'!K$22,IF($B40='Reference Cells'!$A$5,$D40*'Fund Stats'!K$23,IF($B40='Reference Cells'!$A$7,$D40*'Fund Stats'!K$24,IF($B40='Reference Cells'!$A$8,$D40*'Fund Stats'!K$25,IF(OR($B40='Reference Cells'!$A$2,$B40='Reference Cells'!$A$9),$D40*O40,"")))))))</f>
        <v>0</v>
      </c>
      <c r="AJ40" s="47">
        <f>IF($B40='Reference Cells'!$A$6,$D40*'Fund Stats'!L$21,IF($B40='Reference Cells'!$A$3,$D40*'Fund Stats'!L$20,IF($B40='Reference Cells'!$A$4,$D40*'Fund Stats'!L$22,IF($B40='Reference Cells'!$A$5,$D40*'Fund Stats'!L$23,IF($B40='Reference Cells'!$A$7,$D40*'Fund Stats'!L$24,IF($B40='Reference Cells'!$A$8,$D40*'Fund Stats'!L$25,IF(OR($B40='Reference Cells'!$A$2,$B40='Reference Cells'!$A$9),$D40*P40,"")))))))</f>
        <v>0</v>
      </c>
      <c r="AK40" s="47">
        <f>IF($B40='Reference Cells'!$A$6,$D40*'Fund Stats'!M$21,IF($B40='Reference Cells'!$A$3,$D40*'Fund Stats'!M$20,IF($B40='Reference Cells'!$A$4,$D40*'Fund Stats'!M$22,IF($B40='Reference Cells'!$A$5,$D40*'Fund Stats'!M$23,IF($B40='Reference Cells'!$A$7,$D40*'Fund Stats'!M$24,IF($B40='Reference Cells'!$A$8,$D40*'Fund Stats'!M$25,IF(OR($B40='Reference Cells'!$A$2,$B40='Reference Cells'!$A$9),$D40*Q40,"")))))))</f>
        <v>0</v>
      </c>
      <c r="AL40" s="47">
        <f>IF($B40='Reference Cells'!$A$6,$D40*'Fund Stats'!N$21,IF($B40='Reference Cells'!$A$3,$D40*'Fund Stats'!N$20,IF($B40='Reference Cells'!$A$4,$D40*'Fund Stats'!N$22,IF($B40='Reference Cells'!$A$5,$D40*'Fund Stats'!N$23,IF($B40='Reference Cells'!$A$7,$D40*'Fund Stats'!N$24,IF($B40='Reference Cells'!$A$8,$D40*'Fund Stats'!N$25,IF(OR($B40='Reference Cells'!$A$2,$B40='Reference Cells'!$A$9),$D40*R40,"")))))))</f>
        <v>0</v>
      </c>
      <c r="AM40" s="47">
        <f>IF($B40='Reference Cells'!$A$6,$D40*'Fund Stats'!O$21,IF($B40='Reference Cells'!$A$3,$D40*'Fund Stats'!O$20,IF($B40='Reference Cells'!$A$4,$D40*'Fund Stats'!O$22,IF($B40='Reference Cells'!$A$5,$D40*'Fund Stats'!O$23,IF($B40='Reference Cells'!$A$7,$D40*'Fund Stats'!O$24,IF($B40='Reference Cells'!$A$8,$D40*'Fund Stats'!O$25,IF(OR($B40='Reference Cells'!$A$2,$B40='Reference Cells'!$A$9),$D40*S40,"")))))))</f>
        <v>0</v>
      </c>
      <c r="AN40" s="47">
        <f>IF($B40='Reference Cells'!$A$6,$D40*'Fund Stats'!P$21,IF($B40='Reference Cells'!$A$3,$D40*'Fund Stats'!P$20,IF($B40='Reference Cells'!$A$4,$D40*'Fund Stats'!P$22,IF($B40='Reference Cells'!$A$5,$D40*'Fund Stats'!P$23,IF($B40='Reference Cells'!$A$7,$D40*'Fund Stats'!P$24,IF($B40='Reference Cells'!$A$8,$D40*'Fund Stats'!P$25,IF(OR($B40='Reference Cells'!$A$2,$B40='Reference Cells'!$A$9),$D40*T40,"")))))))</f>
        <v>0</v>
      </c>
      <c r="AO40" s="47">
        <f>IF($B40='Reference Cells'!$A$6,$D40*'Fund Stats'!Q$21,IF($B40='Reference Cells'!$A$3,$D40*'Fund Stats'!Q$20,IF($B40='Reference Cells'!$A$4,$D40*'Fund Stats'!Q$22,IF($B40='Reference Cells'!$A$5,$D40*'Fund Stats'!Q$23,IF($B40='Reference Cells'!$A$7,$D40*'Fund Stats'!Q$24,IF($B40='Reference Cells'!$A$8,$D40*'Fund Stats'!Q$25,IF(OR($B40='Reference Cells'!$A$2,$B40='Reference Cells'!$A$9),$D40*U40,"")))))))</f>
        <v>0</v>
      </c>
      <c r="AP40" s="47">
        <f>IF($B40='Reference Cells'!$A$6,$D40*'Fund Stats'!R$21,IF($B40='Reference Cells'!$A$3,$D40*'Fund Stats'!R$20,IF($B40='Reference Cells'!$A$4,$D40*'Fund Stats'!R$22,IF($B40='Reference Cells'!$A$5,$D40*'Fund Stats'!R$23,IF($B40='Reference Cells'!$A$7,$D40*'Fund Stats'!R$24,IF($B40='Reference Cells'!$A$8,$D40*'Fund Stats'!R$25,IF(OR($B40='Reference Cells'!$A$2,$B40='Reference Cells'!$A$9),$D40*V40,"")))))))</f>
        <v>0</v>
      </c>
      <c r="AQ40" s="46"/>
      <c r="AT40" s="139">
        <f t="shared" si="37"/>
        <v>0</v>
      </c>
      <c r="AU40" s="139">
        <f t="shared" si="35"/>
        <v>0</v>
      </c>
      <c r="AV40" s="139">
        <f t="shared" si="35"/>
        <v>0</v>
      </c>
      <c r="AW40" s="139">
        <f t="shared" si="35"/>
        <v>0</v>
      </c>
      <c r="AX40" s="139">
        <f t="shared" si="35"/>
        <v>0</v>
      </c>
      <c r="AY40" s="139">
        <f t="shared" si="35"/>
        <v>0</v>
      </c>
      <c r="AZ40" s="139">
        <f t="shared" si="35"/>
        <v>0</v>
      </c>
      <c r="BA40" s="139">
        <f t="shared" si="35"/>
        <v>0</v>
      </c>
      <c r="BB40" s="139">
        <f t="shared" si="35"/>
        <v>0</v>
      </c>
      <c r="BC40" s="139">
        <f t="shared" si="35"/>
        <v>0</v>
      </c>
      <c r="BD40" s="139">
        <f t="shared" si="35"/>
        <v>0</v>
      </c>
      <c r="BE40" s="139">
        <f t="shared" si="35"/>
        <v>0</v>
      </c>
      <c r="BF40" s="139">
        <f t="shared" si="35"/>
        <v>0</v>
      </c>
      <c r="BG40" s="139">
        <f t="shared" si="35"/>
        <v>0</v>
      </c>
      <c r="BH40" s="139">
        <f t="shared" si="35"/>
        <v>0</v>
      </c>
      <c r="BI40" s="139">
        <f t="shared" si="35"/>
        <v>0</v>
      </c>
      <c r="BJ40" s="139">
        <f t="shared" si="35"/>
        <v>0</v>
      </c>
      <c r="BK40" s="139">
        <f t="shared" si="5"/>
        <v>0</v>
      </c>
    </row>
    <row r="41" spans="1:63" ht="17.100000000000001" customHeight="1">
      <c r="A41" s="68">
        <v>4</v>
      </c>
      <c r="B41" s="188"/>
      <c r="C41" s="193"/>
      <c r="D41" s="191"/>
      <c r="E41" s="1" t="str">
        <f t="shared" si="36"/>
        <v/>
      </c>
      <c r="F41" s="274"/>
      <c r="G41" s="94"/>
      <c r="H41" s="94"/>
      <c r="I41" s="94"/>
      <c r="J41" s="94"/>
      <c r="K41" s="94"/>
      <c r="L41" s="94"/>
      <c r="M41" s="94"/>
      <c r="N41" s="94"/>
      <c r="O41" s="94"/>
      <c r="P41" s="94"/>
      <c r="Q41" s="94"/>
      <c r="R41" s="94"/>
      <c r="S41" s="94"/>
      <c r="T41" s="94"/>
      <c r="U41" s="94"/>
      <c r="V41" s="94"/>
      <c r="W41" s="276" t="str">
        <f t="shared" si="1"/>
        <v/>
      </c>
      <c r="Y41" s="32">
        <f t="shared" si="34"/>
        <v>4</v>
      </c>
      <c r="Z41" s="47">
        <f>IF($B41='Reference Cells'!$A$6,$D41*'Fund Stats'!B$21,IF($B41='Reference Cells'!$A$3,$D41*'Fund Stats'!B$20,IF($B41='Reference Cells'!$A$4,$D41*'Fund Stats'!B$22,IF($B41='Reference Cells'!$A$5,$D41*'Fund Stats'!B$23,IF($B41='Reference Cells'!$A$7,$D41*'Fund Stats'!B$24,IF($B41='Reference Cells'!$A$8,$D41*'Fund Stats'!B$25,IF(OR($B41='Reference Cells'!$A$2,$B41='Reference Cells'!$A$9),$D41*F41,"")))))))</f>
        <v>0</v>
      </c>
      <c r="AA41" s="47">
        <f>IF($B41='Reference Cells'!$A$6,$D41*'Fund Stats'!C$21,IF($B41='Reference Cells'!$A$3,$D41*'Fund Stats'!C$20,IF($B41='Reference Cells'!$A$4,$D41*'Fund Stats'!C$22,IF($B41='Reference Cells'!$A$5,$D41*'Fund Stats'!C$23,IF($B41='Reference Cells'!$A$7,$D41*'Fund Stats'!C$24,IF($B41='Reference Cells'!$A$8,$D41*'Fund Stats'!C$25,IF(OR($B41='Reference Cells'!$A$2,$B41='Reference Cells'!$A$9),$D41*G41,"")))))))</f>
        <v>0</v>
      </c>
      <c r="AB41" s="47">
        <f>IF($B41='Reference Cells'!$A$6,$D41*'Fund Stats'!D$21,IF($B41='Reference Cells'!$A$3,$D41*'Fund Stats'!D$20,IF($B41='Reference Cells'!$A$4,$D41*'Fund Stats'!D$22,IF($B41='Reference Cells'!$A$5,$D41*'Fund Stats'!D$23,IF($B41='Reference Cells'!$A$7,$D41*'Fund Stats'!D$24,IF($B41='Reference Cells'!$A$8,$D41*'Fund Stats'!D$25,IF(OR($B41='Reference Cells'!$A$2,$B41='Reference Cells'!$A$9),$D41*H41,"")))))))</f>
        <v>0</v>
      </c>
      <c r="AC41" s="47">
        <f>IF($B41='Reference Cells'!$A$6,$D41*'Fund Stats'!E$21,IF($B41='Reference Cells'!$A$3,$D41*'Fund Stats'!E$20,IF($B41='Reference Cells'!$A$4,$D41*'Fund Stats'!E$22,IF($B41='Reference Cells'!$A$5,$D41*'Fund Stats'!E$23,IF($B41='Reference Cells'!$A$7,$D41*'Fund Stats'!E$24,IF($B41='Reference Cells'!$A$8,$D41*'Fund Stats'!E$25,IF(OR($B41='Reference Cells'!$A$2,$B41='Reference Cells'!$A$9),$D41*I41,"")))))))</f>
        <v>0</v>
      </c>
      <c r="AD41" s="47">
        <f>IF($B41='Reference Cells'!$A$6,$D41*'Fund Stats'!F$21,IF($B41='Reference Cells'!$A$3,$D41*'Fund Stats'!F$20,IF($B41='Reference Cells'!$A$4,$D41*'Fund Stats'!F$22,IF($B41='Reference Cells'!$A$5,$D41*'Fund Stats'!F$23,IF($B41='Reference Cells'!$A$7,$D41*'Fund Stats'!F$24,IF($B41='Reference Cells'!$A$8,$D41*'Fund Stats'!F$25,IF(OR($B41='Reference Cells'!$A$2,$B41='Reference Cells'!$A$9),$D41*J41,"")))))))</f>
        <v>0</v>
      </c>
      <c r="AE41" s="47">
        <f>IF($B41='Reference Cells'!$A$6,$D41*'Fund Stats'!G$21,IF($B41='Reference Cells'!$A$3,$D41*'Fund Stats'!G$20,IF($B41='Reference Cells'!$A$4,$D41*'Fund Stats'!G$22,IF($B41='Reference Cells'!$A$5,$D41*'Fund Stats'!G$23,IF($B41='Reference Cells'!$A$7,$D41*'Fund Stats'!G$24,IF($B41='Reference Cells'!$A$8,$D41*'Fund Stats'!G$25,IF(OR($B41='Reference Cells'!$A$2,$B41='Reference Cells'!$A$9),$D41*K41,"")))))))</f>
        <v>0</v>
      </c>
      <c r="AF41" s="47">
        <f>IF($B41='Reference Cells'!$A$6,$D41*'Fund Stats'!H$21,IF($B41='Reference Cells'!$A$3,$D41*'Fund Stats'!H$20,IF($B41='Reference Cells'!$A$4,$D41*'Fund Stats'!H$22,IF($B41='Reference Cells'!$A$5,$D41*'Fund Stats'!H$23,IF($B41='Reference Cells'!$A$7,$D41*'Fund Stats'!H$24,IF($B41='Reference Cells'!$A$8,$D41*'Fund Stats'!H$25,IF(OR($B41='Reference Cells'!$A$2,$B41='Reference Cells'!$A$9),$D41*L41,"")))))))</f>
        <v>0</v>
      </c>
      <c r="AG41" s="47">
        <f>IF($B41='Reference Cells'!$A$6,$D41*'Fund Stats'!I$21,IF($B41='Reference Cells'!$A$3,$D41*'Fund Stats'!I$20,IF($B41='Reference Cells'!$A$4,$D41*'Fund Stats'!I$22,IF($B41='Reference Cells'!$A$5,$D41*'Fund Stats'!I$23,IF($B41='Reference Cells'!$A$7,$D41*'Fund Stats'!I$24,IF($B41='Reference Cells'!$A$8,$D41*'Fund Stats'!I$25,IF(OR($B41='Reference Cells'!$A$2,$B41='Reference Cells'!$A$9),$D41*M41,"")))))))</f>
        <v>0</v>
      </c>
      <c r="AH41" s="47">
        <f>IF($B41='Reference Cells'!$A$6,$D41*'Fund Stats'!J$21,IF($B41='Reference Cells'!$A$3,$D41*'Fund Stats'!J$20,IF($B41='Reference Cells'!$A$4,$D41*'Fund Stats'!J$22,IF($B41='Reference Cells'!$A$5,$D41*'Fund Stats'!J$23,IF($B41='Reference Cells'!$A$7,$D41*'Fund Stats'!J$24,IF($B41='Reference Cells'!$A$8,$D41*'Fund Stats'!J$25,IF(OR($B41='Reference Cells'!$A$2,$B41='Reference Cells'!$A$9),$D41*N41,"")))))))</f>
        <v>0</v>
      </c>
      <c r="AI41" s="47">
        <f>IF($B41='Reference Cells'!$A$6,$D41*'Fund Stats'!K$21,IF($B41='Reference Cells'!$A$3,$D41*'Fund Stats'!K$20,IF($B41='Reference Cells'!$A$4,$D41*'Fund Stats'!K$22,IF($B41='Reference Cells'!$A$5,$D41*'Fund Stats'!K$23,IF($B41='Reference Cells'!$A$7,$D41*'Fund Stats'!K$24,IF($B41='Reference Cells'!$A$8,$D41*'Fund Stats'!K$25,IF(OR($B41='Reference Cells'!$A$2,$B41='Reference Cells'!$A$9),$D41*O41,"")))))))</f>
        <v>0</v>
      </c>
      <c r="AJ41" s="47">
        <f>IF($B41='Reference Cells'!$A$6,$D41*'Fund Stats'!L$21,IF($B41='Reference Cells'!$A$3,$D41*'Fund Stats'!L$20,IF($B41='Reference Cells'!$A$4,$D41*'Fund Stats'!L$22,IF($B41='Reference Cells'!$A$5,$D41*'Fund Stats'!L$23,IF($B41='Reference Cells'!$A$7,$D41*'Fund Stats'!L$24,IF($B41='Reference Cells'!$A$8,$D41*'Fund Stats'!L$25,IF(OR($B41='Reference Cells'!$A$2,$B41='Reference Cells'!$A$9),$D41*P41,"")))))))</f>
        <v>0</v>
      </c>
      <c r="AK41" s="47">
        <f>IF($B41='Reference Cells'!$A$6,$D41*'Fund Stats'!M$21,IF($B41='Reference Cells'!$A$3,$D41*'Fund Stats'!M$20,IF($B41='Reference Cells'!$A$4,$D41*'Fund Stats'!M$22,IF($B41='Reference Cells'!$A$5,$D41*'Fund Stats'!M$23,IF($B41='Reference Cells'!$A$7,$D41*'Fund Stats'!M$24,IF($B41='Reference Cells'!$A$8,$D41*'Fund Stats'!M$25,IF(OR($B41='Reference Cells'!$A$2,$B41='Reference Cells'!$A$9),$D41*Q41,"")))))))</f>
        <v>0</v>
      </c>
      <c r="AL41" s="47">
        <f>IF($B41='Reference Cells'!$A$6,$D41*'Fund Stats'!N$21,IF($B41='Reference Cells'!$A$3,$D41*'Fund Stats'!N$20,IF($B41='Reference Cells'!$A$4,$D41*'Fund Stats'!N$22,IF($B41='Reference Cells'!$A$5,$D41*'Fund Stats'!N$23,IF($B41='Reference Cells'!$A$7,$D41*'Fund Stats'!N$24,IF($B41='Reference Cells'!$A$8,$D41*'Fund Stats'!N$25,IF(OR($B41='Reference Cells'!$A$2,$B41='Reference Cells'!$A$9),$D41*R41,"")))))))</f>
        <v>0</v>
      </c>
      <c r="AM41" s="47">
        <f>IF($B41='Reference Cells'!$A$6,$D41*'Fund Stats'!O$21,IF($B41='Reference Cells'!$A$3,$D41*'Fund Stats'!O$20,IF($B41='Reference Cells'!$A$4,$D41*'Fund Stats'!O$22,IF($B41='Reference Cells'!$A$5,$D41*'Fund Stats'!O$23,IF($B41='Reference Cells'!$A$7,$D41*'Fund Stats'!O$24,IF($B41='Reference Cells'!$A$8,$D41*'Fund Stats'!O$25,IF(OR($B41='Reference Cells'!$A$2,$B41='Reference Cells'!$A$9),$D41*S41,"")))))))</f>
        <v>0</v>
      </c>
      <c r="AN41" s="47">
        <f>IF($B41='Reference Cells'!$A$6,$D41*'Fund Stats'!P$21,IF($B41='Reference Cells'!$A$3,$D41*'Fund Stats'!P$20,IF($B41='Reference Cells'!$A$4,$D41*'Fund Stats'!P$22,IF($B41='Reference Cells'!$A$5,$D41*'Fund Stats'!P$23,IF($B41='Reference Cells'!$A$7,$D41*'Fund Stats'!P$24,IF($B41='Reference Cells'!$A$8,$D41*'Fund Stats'!P$25,IF(OR($B41='Reference Cells'!$A$2,$B41='Reference Cells'!$A$9),$D41*T41,"")))))))</f>
        <v>0</v>
      </c>
      <c r="AO41" s="47">
        <f>IF($B41='Reference Cells'!$A$6,$D41*'Fund Stats'!Q$21,IF($B41='Reference Cells'!$A$3,$D41*'Fund Stats'!Q$20,IF($B41='Reference Cells'!$A$4,$D41*'Fund Stats'!Q$22,IF($B41='Reference Cells'!$A$5,$D41*'Fund Stats'!Q$23,IF($B41='Reference Cells'!$A$7,$D41*'Fund Stats'!Q$24,IF($B41='Reference Cells'!$A$8,$D41*'Fund Stats'!Q$25,IF(OR($B41='Reference Cells'!$A$2,$B41='Reference Cells'!$A$9),$D41*U41,"")))))))</f>
        <v>0</v>
      </c>
      <c r="AP41" s="47">
        <f>IF($B41='Reference Cells'!$A$6,$D41*'Fund Stats'!R$21,IF($B41='Reference Cells'!$A$3,$D41*'Fund Stats'!R$20,IF($B41='Reference Cells'!$A$4,$D41*'Fund Stats'!R$22,IF($B41='Reference Cells'!$A$5,$D41*'Fund Stats'!R$23,IF($B41='Reference Cells'!$A$7,$D41*'Fund Stats'!R$24,IF($B41='Reference Cells'!$A$8,$D41*'Fund Stats'!R$25,IF(OR($B41='Reference Cells'!$A$2,$B41='Reference Cells'!$A$9),$D41*V41,"")))))))</f>
        <v>0</v>
      </c>
      <c r="AQ41" s="46"/>
      <c r="AT41" s="139">
        <f t="shared" si="37"/>
        <v>0</v>
      </c>
      <c r="AU41" s="139">
        <f t="shared" si="35"/>
        <v>0</v>
      </c>
      <c r="AV41" s="139">
        <f t="shared" si="35"/>
        <v>0</v>
      </c>
      <c r="AW41" s="139">
        <f t="shared" si="35"/>
        <v>0</v>
      </c>
      <c r="AX41" s="139">
        <f t="shared" si="35"/>
        <v>0</v>
      </c>
      <c r="AY41" s="139">
        <f t="shared" si="35"/>
        <v>0</v>
      </c>
      <c r="AZ41" s="139">
        <f t="shared" si="35"/>
        <v>0</v>
      </c>
      <c r="BA41" s="139">
        <f t="shared" si="35"/>
        <v>0</v>
      </c>
      <c r="BB41" s="139">
        <f t="shared" si="35"/>
        <v>0</v>
      </c>
      <c r="BC41" s="139">
        <f t="shared" si="35"/>
        <v>0</v>
      </c>
      <c r="BD41" s="139">
        <f t="shared" si="35"/>
        <v>0</v>
      </c>
      <c r="BE41" s="139">
        <f t="shared" si="35"/>
        <v>0</v>
      </c>
      <c r="BF41" s="139">
        <f t="shared" si="35"/>
        <v>0</v>
      </c>
      <c r="BG41" s="139">
        <f t="shared" si="35"/>
        <v>0</v>
      </c>
      <c r="BH41" s="139">
        <f t="shared" si="35"/>
        <v>0</v>
      </c>
      <c r="BI41" s="139">
        <f t="shared" si="35"/>
        <v>0</v>
      </c>
      <c r="BJ41" s="139">
        <f t="shared" si="35"/>
        <v>0</v>
      </c>
      <c r="BK41" s="139">
        <f t="shared" si="5"/>
        <v>0</v>
      </c>
    </row>
    <row r="42" spans="1:63" ht="17.100000000000001" customHeight="1">
      <c r="A42" s="68">
        <v>5</v>
      </c>
      <c r="B42" s="188"/>
      <c r="C42" s="189"/>
      <c r="D42" s="191"/>
      <c r="E42" s="1" t="str">
        <f t="shared" si="36"/>
        <v/>
      </c>
      <c r="F42" s="274"/>
      <c r="G42" s="94"/>
      <c r="H42" s="94"/>
      <c r="I42" s="94"/>
      <c r="J42" s="94"/>
      <c r="K42" s="94"/>
      <c r="L42" s="94"/>
      <c r="M42" s="94"/>
      <c r="N42" s="94"/>
      <c r="O42" s="94"/>
      <c r="P42" s="94"/>
      <c r="Q42" s="94"/>
      <c r="R42" s="94"/>
      <c r="S42" s="94"/>
      <c r="T42" s="94"/>
      <c r="U42" s="94"/>
      <c r="V42" s="94"/>
      <c r="W42" s="276" t="str">
        <f t="shared" si="1"/>
        <v/>
      </c>
      <c r="Y42" s="32">
        <f t="shared" si="34"/>
        <v>5</v>
      </c>
      <c r="Z42" s="47">
        <f>IF($B42='Reference Cells'!$A$6,$D42*'Fund Stats'!B$21,IF($B42='Reference Cells'!$A$3,$D42*'Fund Stats'!B$20,IF($B42='Reference Cells'!$A$4,$D42*'Fund Stats'!B$22,IF($B42='Reference Cells'!$A$5,$D42*'Fund Stats'!B$23,IF($B42='Reference Cells'!$A$7,$D42*'Fund Stats'!B$24,IF($B42='Reference Cells'!$A$8,$D42*'Fund Stats'!B$25,IF(OR($B42='Reference Cells'!$A$2,$B42='Reference Cells'!$A$9),$D42*F42,"")))))))</f>
        <v>0</v>
      </c>
      <c r="AA42" s="47">
        <f>IF($B42='Reference Cells'!$A$6,$D42*'Fund Stats'!C$21,IF($B42='Reference Cells'!$A$3,$D42*'Fund Stats'!C$20,IF($B42='Reference Cells'!$A$4,$D42*'Fund Stats'!C$22,IF($B42='Reference Cells'!$A$5,$D42*'Fund Stats'!C$23,IF($B42='Reference Cells'!$A$7,$D42*'Fund Stats'!C$24,IF($B42='Reference Cells'!$A$8,$D42*'Fund Stats'!C$25,IF(OR($B42='Reference Cells'!$A$2,$B42='Reference Cells'!$A$9),$D42*G42,"")))))))</f>
        <v>0</v>
      </c>
      <c r="AB42" s="47">
        <f>IF($B42='Reference Cells'!$A$6,$D42*'Fund Stats'!D$21,IF($B42='Reference Cells'!$A$3,$D42*'Fund Stats'!D$20,IF($B42='Reference Cells'!$A$4,$D42*'Fund Stats'!D$22,IF($B42='Reference Cells'!$A$5,$D42*'Fund Stats'!D$23,IF($B42='Reference Cells'!$A$7,$D42*'Fund Stats'!D$24,IF($B42='Reference Cells'!$A$8,$D42*'Fund Stats'!D$25,IF(OR($B42='Reference Cells'!$A$2,$B42='Reference Cells'!$A$9),$D42*H42,"")))))))</f>
        <v>0</v>
      </c>
      <c r="AC42" s="47">
        <f>IF($B42='Reference Cells'!$A$6,$D42*'Fund Stats'!E$21,IF($B42='Reference Cells'!$A$3,$D42*'Fund Stats'!E$20,IF($B42='Reference Cells'!$A$4,$D42*'Fund Stats'!E$22,IF($B42='Reference Cells'!$A$5,$D42*'Fund Stats'!E$23,IF($B42='Reference Cells'!$A$7,$D42*'Fund Stats'!E$24,IF($B42='Reference Cells'!$A$8,$D42*'Fund Stats'!E$25,IF(OR($B42='Reference Cells'!$A$2,$B42='Reference Cells'!$A$9),$D42*I42,"")))))))</f>
        <v>0</v>
      </c>
      <c r="AD42" s="47">
        <f>IF($B42='Reference Cells'!$A$6,$D42*'Fund Stats'!F$21,IF($B42='Reference Cells'!$A$3,$D42*'Fund Stats'!F$20,IF($B42='Reference Cells'!$A$4,$D42*'Fund Stats'!F$22,IF($B42='Reference Cells'!$A$5,$D42*'Fund Stats'!F$23,IF($B42='Reference Cells'!$A$7,$D42*'Fund Stats'!F$24,IF($B42='Reference Cells'!$A$8,$D42*'Fund Stats'!F$25,IF(OR($B42='Reference Cells'!$A$2,$B42='Reference Cells'!$A$9),$D42*J42,"")))))))</f>
        <v>0</v>
      </c>
      <c r="AE42" s="47">
        <f>IF($B42='Reference Cells'!$A$6,$D42*'Fund Stats'!G$21,IF($B42='Reference Cells'!$A$3,$D42*'Fund Stats'!G$20,IF($B42='Reference Cells'!$A$4,$D42*'Fund Stats'!G$22,IF($B42='Reference Cells'!$A$5,$D42*'Fund Stats'!G$23,IF($B42='Reference Cells'!$A$7,$D42*'Fund Stats'!G$24,IF($B42='Reference Cells'!$A$8,$D42*'Fund Stats'!G$25,IF(OR($B42='Reference Cells'!$A$2,$B42='Reference Cells'!$A$9),$D42*K42,"")))))))</f>
        <v>0</v>
      </c>
      <c r="AF42" s="47">
        <f>IF($B42='Reference Cells'!$A$6,$D42*'Fund Stats'!H$21,IF($B42='Reference Cells'!$A$3,$D42*'Fund Stats'!H$20,IF($B42='Reference Cells'!$A$4,$D42*'Fund Stats'!H$22,IF($B42='Reference Cells'!$A$5,$D42*'Fund Stats'!H$23,IF($B42='Reference Cells'!$A$7,$D42*'Fund Stats'!H$24,IF($B42='Reference Cells'!$A$8,$D42*'Fund Stats'!H$25,IF(OR($B42='Reference Cells'!$A$2,$B42='Reference Cells'!$A$9),$D42*L42,"")))))))</f>
        <v>0</v>
      </c>
      <c r="AG42" s="47">
        <f>IF($B42='Reference Cells'!$A$6,$D42*'Fund Stats'!I$21,IF($B42='Reference Cells'!$A$3,$D42*'Fund Stats'!I$20,IF($B42='Reference Cells'!$A$4,$D42*'Fund Stats'!I$22,IF($B42='Reference Cells'!$A$5,$D42*'Fund Stats'!I$23,IF($B42='Reference Cells'!$A$7,$D42*'Fund Stats'!I$24,IF($B42='Reference Cells'!$A$8,$D42*'Fund Stats'!I$25,IF(OR($B42='Reference Cells'!$A$2,$B42='Reference Cells'!$A$9),$D42*M42,"")))))))</f>
        <v>0</v>
      </c>
      <c r="AH42" s="47">
        <f>IF($B42='Reference Cells'!$A$6,$D42*'Fund Stats'!J$21,IF($B42='Reference Cells'!$A$3,$D42*'Fund Stats'!J$20,IF($B42='Reference Cells'!$A$4,$D42*'Fund Stats'!J$22,IF($B42='Reference Cells'!$A$5,$D42*'Fund Stats'!J$23,IF($B42='Reference Cells'!$A$7,$D42*'Fund Stats'!J$24,IF($B42='Reference Cells'!$A$8,$D42*'Fund Stats'!J$25,IF(OR($B42='Reference Cells'!$A$2,$B42='Reference Cells'!$A$9),$D42*N42,"")))))))</f>
        <v>0</v>
      </c>
      <c r="AI42" s="47">
        <f>IF($B42='Reference Cells'!$A$6,$D42*'Fund Stats'!K$21,IF($B42='Reference Cells'!$A$3,$D42*'Fund Stats'!K$20,IF($B42='Reference Cells'!$A$4,$D42*'Fund Stats'!K$22,IF($B42='Reference Cells'!$A$5,$D42*'Fund Stats'!K$23,IF($B42='Reference Cells'!$A$7,$D42*'Fund Stats'!K$24,IF($B42='Reference Cells'!$A$8,$D42*'Fund Stats'!K$25,IF(OR($B42='Reference Cells'!$A$2,$B42='Reference Cells'!$A$9),$D42*O42,"")))))))</f>
        <v>0</v>
      </c>
      <c r="AJ42" s="47">
        <f>IF($B42='Reference Cells'!$A$6,$D42*'Fund Stats'!L$21,IF($B42='Reference Cells'!$A$3,$D42*'Fund Stats'!L$20,IF($B42='Reference Cells'!$A$4,$D42*'Fund Stats'!L$22,IF($B42='Reference Cells'!$A$5,$D42*'Fund Stats'!L$23,IF($B42='Reference Cells'!$A$7,$D42*'Fund Stats'!L$24,IF($B42='Reference Cells'!$A$8,$D42*'Fund Stats'!L$25,IF(OR($B42='Reference Cells'!$A$2,$B42='Reference Cells'!$A$9),$D42*P42,"")))))))</f>
        <v>0</v>
      </c>
      <c r="AK42" s="47">
        <f>IF($B42='Reference Cells'!$A$6,$D42*'Fund Stats'!M$21,IF($B42='Reference Cells'!$A$3,$D42*'Fund Stats'!M$20,IF($B42='Reference Cells'!$A$4,$D42*'Fund Stats'!M$22,IF($B42='Reference Cells'!$A$5,$D42*'Fund Stats'!M$23,IF($B42='Reference Cells'!$A$7,$D42*'Fund Stats'!M$24,IF($B42='Reference Cells'!$A$8,$D42*'Fund Stats'!M$25,IF(OR($B42='Reference Cells'!$A$2,$B42='Reference Cells'!$A$9),$D42*Q42,"")))))))</f>
        <v>0</v>
      </c>
      <c r="AL42" s="47">
        <f>IF($B42='Reference Cells'!$A$6,$D42*'Fund Stats'!N$21,IF($B42='Reference Cells'!$A$3,$D42*'Fund Stats'!N$20,IF($B42='Reference Cells'!$A$4,$D42*'Fund Stats'!N$22,IF($B42='Reference Cells'!$A$5,$D42*'Fund Stats'!N$23,IF($B42='Reference Cells'!$A$7,$D42*'Fund Stats'!N$24,IF($B42='Reference Cells'!$A$8,$D42*'Fund Stats'!N$25,IF(OR($B42='Reference Cells'!$A$2,$B42='Reference Cells'!$A$9),$D42*R42,"")))))))</f>
        <v>0</v>
      </c>
      <c r="AM42" s="47">
        <f>IF($B42='Reference Cells'!$A$6,$D42*'Fund Stats'!O$21,IF($B42='Reference Cells'!$A$3,$D42*'Fund Stats'!O$20,IF($B42='Reference Cells'!$A$4,$D42*'Fund Stats'!O$22,IF($B42='Reference Cells'!$A$5,$D42*'Fund Stats'!O$23,IF($B42='Reference Cells'!$A$7,$D42*'Fund Stats'!O$24,IF($B42='Reference Cells'!$A$8,$D42*'Fund Stats'!O$25,IF(OR($B42='Reference Cells'!$A$2,$B42='Reference Cells'!$A$9),$D42*S42,"")))))))</f>
        <v>0</v>
      </c>
      <c r="AN42" s="47">
        <f>IF($B42='Reference Cells'!$A$6,$D42*'Fund Stats'!P$21,IF($B42='Reference Cells'!$A$3,$D42*'Fund Stats'!P$20,IF($B42='Reference Cells'!$A$4,$D42*'Fund Stats'!P$22,IF($B42='Reference Cells'!$A$5,$D42*'Fund Stats'!P$23,IF($B42='Reference Cells'!$A$7,$D42*'Fund Stats'!P$24,IF($B42='Reference Cells'!$A$8,$D42*'Fund Stats'!P$25,IF(OR($B42='Reference Cells'!$A$2,$B42='Reference Cells'!$A$9),$D42*T42,"")))))))</f>
        <v>0</v>
      </c>
      <c r="AO42" s="47">
        <f>IF($B42='Reference Cells'!$A$6,$D42*'Fund Stats'!Q$21,IF($B42='Reference Cells'!$A$3,$D42*'Fund Stats'!Q$20,IF($B42='Reference Cells'!$A$4,$D42*'Fund Stats'!Q$22,IF($B42='Reference Cells'!$A$5,$D42*'Fund Stats'!Q$23,IF($B42='Reference Cells'!$A$7,$D42*'Fund Stats'!Q$24,IF($B42='Reference Cells'!$A$8,$D42*'Fund Stats'!Q$25,IF(OR($B42='Reference Cells'!$A$2,$B42='Reference Cells'!$A$9),$D42*U42,"")))))))</f>
        <v>0</v>
      </c>
      <c r="AP42" s="47">
        <f>IF($B42='Reference Cells'!$A$6,$D42*'Fund Stats'!R$21,IF($B42='Reference Cells'!$A$3,$D42*'Fund Stats'!R$20,IF($B42='Reference Cells'!$A$4,$D42*'Fund Stats'!R$22,IF($B42='Reference Cells'!$A$5,$D42*'Fund Stats'!R$23,IF($B42='Reference Cells'!$A$7,$D42*'Fund Stats'!R$24,IF($B42='Reference Cells'!$A$8,$D42*'Fund Stats'!R$25,IF(OR($B42='Reference Cells'!$A$2,$B42='Reference Cells'!$A$9),$D42*V42,"")))))))</f>
        <v>0</v>
      </c>
      <c r="AQ42" s="46"/>
      <c r="AT42" s="139">
        <f t="shared" si="37"/>
        <v>0</v>
      </c>
      <c r="AU42" s="139">
        <f t="shared" si="35"/>
        <v>0</v>
      </c>
      <c r="AV42" s="139">
        <f t="shared" si="35"/>
        <v>0</v>
      </c>
      <c r="AW42" s="139">
        <f t="shared" si="35"/>
        <v>0</v>
      </c>
      <c r="AX42" s="139">
        <f t="shared" si="35"/>
        <v>0</v>
      </c>
      <c r="AY42" s="139">
        <f t="shared" si="35"/>
        <v>0</v>
      </c>
      <c r="AZ42" s="139">
        <f t="shared" si="35"/>
        <v>0</v>
      </c>
      <c r="BA42" s="139">
        <f t="shared" si="35"/>
        <v>0</v>
      </c>
      <c r="BB42" s="139">
        <f t="shared" si="35"/>
        <v>0</v>
      </c>
      <c r="BC42" s="139">
        <f t="shared" si="35"/>
        <v>0</v>
      </c>
      <c r="BD42" s="139">
        <f t="shared" si="35"/>
        <v>0</v>
      </c>
      <c r="BE42" s="139">
        <f t="shared" si="35"/>
        <v>0</v>
      </c>
      <c r="BF42" s="139">
        <f t="shared" si="35"/>
        <v>0</v>
      </c>
      <c r="BG42" s="139">
        <f t="shared" si="35"/>
        <v>0</v>
      </c>
      <c r="BH42" s="139">
        <f t="shared" si="35"/>
        <v>0</v>
      </c>
      <c r="BI42" s="139">
        <f t="shared" si="35"/>
        <v>0</v>
      </c>
      <c r="BJ42" s="139">
        <f t="shared" si="35"/>
        <v>0</v>
      </c>
      <c r="BK42" s="139">
        <f t="shared" si="5"/>
        <v>0</v>
      </c>
    </row>
    <row r="43" spans="1:63" ht="17.100000000000001" customHeight="1">
      <c r="A43" s="68">
        <v>6</v>
      </c>
      <c r="B43" s="188"/>
      <c r="C43" s="189"/>
      <c r="D43" s="191"/>
      <c r="E43" s="1" t="str">
        <f t="shared" si="36"/>
        <v/>
      </c>
      <c r="F43" s="274"/>
      <c r="G43" s="94"/>
      <c r="H43" s="94"/>
      <c r="I43" s="94"/>
      <c r="J43" s="94"/>
      <c r="K43" s="94"/>
      <c r="L43" s="94"/>
      <c r="M43" s="94"/>
      <c r="N43" s="94"/>
      <c r="O43" s="94"/>
      <c r="P43" s="94"/>
      <c r="Q43" s="94"/>
      <c r="R43" s="94"/>
      <c r="S43" s="94"/>
      <c r="T43" s="94"/>
      <c r="U43" s="94"/>
      <c r="V43" s="94"/>
      <c r="W43" s="276" t="str">
        <f t="shared" si="1"/>
        <v/>
      </c>
      <c r="Y43" s="32">
        <f t="shared" si="34"/>
        <v>6</v>
      </c>
      <c r="Z43" s="47">
        <f>IF($B43='Reference Cells'!$A$6,$D43*'Fund Stats'!B$21,IF($B43='Reference Cells'!$A$3,$D43*'Fund Stats'!B$20,IF($B43='Reference Cells'!$A$4,$D43*'Fund Stats'!B$22,IF($B43='Reference Cells'!$A$5,$D43*'Fund Stats'!B$23,IF($B43='Reference Cells'!$A$7,$D43*'Fund Stats'!B$24,IF($B43='Reference Cells'!$A$8,$D43*'Fund Stats'!B$25,IF(OR($B43='Reference Cells'!$A$2,$B43='Reference Cells'!$A$9),$D43*F43,"")))))))</f>
        <v>0</v>
      </c>
      <c r="AA43" s="47">
        <f>IF($B43='Reference Cells'!$A$6,$D43*'Fund Stats'!C$21,IF($B43='Reference Cells'!$A$3,$D43*'Fund Stats'!C$20,IF($B43='Reference Cells'!$A$4,$D43*'Fund Stats'!C$22,IF($B43='Reference Cells'!$A$5,$D43*'Fund Stats'!C$23,IF($B43='Reference Cells'!$A$7,$D43*'Fund Stats'!C$24,IF($B43='Reference Cells'!$A$8,$D43*'Fund Stats'!C$25,IF(OR($B43='Reference Cells'!$A$2,$B43='Reference Cells'!$A$9),$D43*G43,"")))))))</f>
        <v>0</v>
      </c>
      <c r="AB43" s="47">
        <f>IF($B43='Reference Cells'!$A$6,$D43*'Fund Stats'!D$21,IF($B43='Reference Cells'!$A$3,$D43*'Fund Stats'!D$20,IF($B43='Reference Cells'!$A$4,$D43*'Fund Stats'!D$22,IF($B43='Reference Cells'!$A$5,$D43*'Fund Stats'!D$23,IF($B43='Reference Cells'!$A$7,$D43*'Fund Stats'!D$24,IF($B43='Reference Cells'!$A$8,$D43*'Fund Stats'!D$25,IF(OR($B43='Reference Cells'!$A$2,$B43='Reference Cells'!$A$9),$D43*H43,"")))))))</f>
        <v>0</v>
      </c>
      <c r="AC43" s="47">
        <f>IF($B43='Reference Cells'!$A$6,$D43*'Fund Stats'!E$21,IF($B43='Reference Cells'!$A$3,$D43*'Fund Stats'!E$20,IF($B43='Reference Cells'!$A$4,$D43*'Fund Stats'!E$22,IF($B43='Reference Cells'!$A$5,$D43*'Fund Stats'!E$23,IF($B43='Reference Cells'!$A$7,$D43*'Fund Stats'!E$24,IF($B43='Reference Cells'!$A$8,$D43*'Fund Stats'!E$25,IF(OR($B43='Reference Cells'!$A$2,$B43='Reference Cells'!$A$9),$D43*I43,"")))))))</f>
        <v>0</v>
      </c>
      <c r="AD43" s="47">
        <f>IF($B43='Reference Cells'!$A$6,$D43*'Fund Stats'!F$21,IF($B43='Reference Cells'!$A$3,$D43*'Fund Stats'!F$20,IF($B43='Reference Cells'!$A$4,$D43*'Fund Stats'!F$22,IF($B43='Reference Cells'!$A$5,$D43*'Fund Stats'!F$23,IF($B43='Reference Cells'!$A$7,$D43*'Fund Stats'!F$24,IF($B43='Reference Cells'!$A$8,$D43*'Fund Stats'!F$25,IF(OR($B43='Reference Cells'!$A$2,$B43='Reference Cells'!$A$9),$D43*J43,"")))))))</f>
        <v>0</v>
      </c>
      <c r="AE43" s="47">
        <f>IF($B43='Reference Cells'!$A$6,$D43*'Fund Stats'!G$21,IF($B43='Reference Cells'!$A$3,$D43*'Fund Stats'!G$20,IF($B43='Reference Cells'!$A$4,$D43*'Fund Stats'!G$22,IF($B43='Reference Cells'!$A$5,$D43*'Fund Stats'!G$23,IF($B43='Reference Cells'!$A$7,$D43*'Fund Stats'!G$24,IF($B43='Reference Cells'!$A$8,$D43*'Fund Stats'!G$25,IF(OR($B43='Reference Cells'!$A$2,$B43='Reference Cells'!$A$9),$D43*K43,"")))))))</f>
        <v>0</v>
      </c>
      <c r="AF43" s="47">
        <f>IF($B43='Reference Cells'!$A$6,$D43*'Fund Stats'!H$21,IF($B43='Reference Cells'!$A$3,$D43*'Fund Stats'!H$20,IF($B43='Reference Cells'!$A$4,$D43*'Fund Stats'!H$22,IF($B43='Reference Cells'!$A$5,$D43*'Fund Stats'!H$23,IF($B43='Reference Cells'!$A$7,$D43*'Fund Stats'!H$24,IF($B43='Reference Cells'!$A$8,$D43*'Fund Stats'!H$25,IF(OR($B43='Reference Cells'!$A$2,$B43='Reference Cells'!$A$9),$D43*L43,"")))))))</f>
        <v>0</v>
      </c>
      <c r="AG43" s="47">
        <f>IF($B43='Reference Cells'!$A$6,$D43*'Fund Stats'!I$21,IF($B43='Reference Cells'!$A$3,$D43*'Fund Stats'!I$20,IF($B43='Reference Cells'!$A$4,$D43*'Fund Stats'!I$22,IF($B43='Reference Cells'!$A$5,$D43*'Fund Stats'!I$23,IF($B43='Reference Cells'!$A$7,$D43*'Fund Stats'!I$24,IF($B43='Reference Cells'!$A$8,$D43*'Fund Stats'!I$25,IF(OR($B43='Reference Cells'!$A$2,$B43='Reference Cells'!$A$9),$D43*M43,"")))))))</f>
        <v>0</v>
      </c>
      <c r="AH43" s="47">
        <f>IF($B43='Reference Cells'!$A$6,$D43*'Fund Stats'!J$21,IF($B43='Reference Cells'!$A$3,$D43*'Fund Stats'!J$20,IF($B43='Reference Cells'!$A$4,$D43*'Fund Stats'!J$22,IF($B43='Reference Cells'!$A$5,$D43*'Fund Stats'!J$23,IF($B43='Reference Cells'!$A$7,$D43*'Fund Stats'!J$24,IF($B43='Reference Cells'!$A$8,$D43*'Fund Stats'!J$25,IF(OR($B43='Reference Cells'!$A$2,$B43='Reference Cells'!$A$9),$D43*N43,"")))))))</f>
        <v>0</v>
      </c>
      <c r="AI43" s="47">
        <f>IF($B43='Reference Cells'!$A$6,$D43*'Fund Stats'!K$21,IF($B43='Reference Cells'!$A$3,$D43*'Fund Stats'!K$20,IF($B43='Reference Cells'!$A$4,$D43*'Fund Stats'!K$22,IF($B43='Reference Cells'!$A$5,$D43*'Fund Stats'!K$23,IF($B43='Reference Cells'!$A$7,$D43*'Fund Stats'!K$24,IF($B43='Reference Cells'!$A$8,$D43*'Fund Stats'!K$25,IF(OR($B43='Reference Cells'!$A$2,$B43='Reference Cells'!$A$9),$D43*O43,"")))))))</f>
        <v>0</v>
      </c>
      <c r="AJ43" s="47">
        <f>IF($B43='Reference Cells'!$A$6,$D43*'Fund Stats'!L$21,IF($B43='Reference Cells'!$A$3,$D43*'Fund Stats'!L$20,IF($B43='Reference Cells'!$A$4,$D43*'Fund Stats'!L$22,IF($B43='Reference Cells'!$A$5,$D43*'Fund Stats'!L$23,IF($B43='Reference Cells'!$A$7,$D43*'Fund Stats'!L$24,IF($B43='Reference Cells'!$A$8,$D43*'Fund Stats'!L$25,IF(OR($B43='Reference Cells'!$A$2,$B43='Reference Cells'!$A$9),$D43*P43,"")))))))</f>
        <v>0</v>
      </c>
      <c r="AK43" s="47">
        <f>IF($B43='Reference Cells'!$A$6,$D43*'Fund Stats'!M$21,IF($B43='Reference Cells'!$A$3,$D43*'Fund Stats'!M$20,IF($B43='Reference Cells'!$A$4,$D43*'Fund Stats'!M$22,IF($B43='Reference Cells'!$A$5,$D43*'Fund Stats'!M$23,IF($B43='Reference Cells'!$A$7,$D43*'Fund Stats'!M$24,IF($B43='Reference Cells'!$A$8,$D43*'Fund Stats'!M$25,IF(OR($B43='Reference Cells'!$A$2,$B43='Reference Cells'!$A$9),$D43*Q43,"")))))))</f>
        <v>0</v>
      </c>
      <c r="AL43" s="47">
        <f>IF($B43='Reference Cells'!$A$6,$D43*'Fund Stats'!N$21,IF($B43='Reference Cells'!$A$3,$D43*'Fund Stats'!N$20,IF($B43='Reference Cells'!$A$4,$D43*'Fund Stats'!N$22,IF($B43='Reference Cells'!$A$5,$D43*'Fund Stats'!N$23,IF($B43='Reference Cells'!$A$7,$D43*'Fund Stats'!N$24,IF($B43='Reference Cells'!$A$8,$D43*'Fund Stats'!N$25,IF(OR($B43='Reference Cells'!$A$2,$B43='Reference Cells'!$A$9),$D43*R43,"")))))))</f>
        <v>0</v>
      </c>
      <c r="AM43" s="47">
        <f>IF($B43='Reference Cells'!$A$6,$D43*'Fund Stats'!O$21,IF($B43='Reference Cells'!$A$3,$D43*'Fund Stats'!O$20,IF($B43='Reference Cells'!$A$4,$D43*'Fund Stats'!O$22,IF($B43='Reference Cells'!$A$5,$D43*'Fund Stats'!O$23,IF($B43='Reference Cells'!$A$7,$D43*'Fund Stats'!O$24,IF($B43='Reference Cells'!$A$8,$D43*'Fund Stats'!O$25,IF(OR($B43='Reference Cells'!$A$2,$B43='Reference Cells'!$A$9),$D43*S43,"")))))))</f>
        <v>0</v>
      </c>
      <c r="AN43" s="47">
        <f>IF($B43='Reference Cells'!$A$6,$D43*'Fund Stats'!P$21,IF($B43='Reference Cells'!$A$3,$D43*'Fund Stats'!P$20,IF($B43='Reference Cells'!$A$4,$D43*'Fund Stats'!P$22,IF($B43='Reference Cells'!$A$5,$D43*'Fund Stats'!P$23,IF($B43='Reference Cells'!$A$7,$D43*'Fund Stats'!P$24,IF($B43='Reference Cells'!$A$8,$D43*'Fund Stats'!P$25,IF(OR($B43='Reference Cells'!$A$2,$B43='Reference Cells'!$A$9),$D43*T43,"")))))))</f>
        <v>0</v>
      </c>
      <c r="AO43" s="47">
        <f>IF($B43='Reference Cells'!$A$6,$D43*'Fund Stats'!Q$21,IF($B43='Reference Cells'!$A$3,$D43*'Fund Stats'!Q$20,IF($B43='Reference Cells'!$A$4,$D43*'Fund Stats'!Q$22,IF($B43='Reference Cells'!$A$5,$D43*'Fund Stats'!Q$23,IF($B43='Reference Cells'!$A$7,$D43*'Fund Stats'!Q$24,IF($B43='Reference Cells'!$A$8,$D43*'Fund Stats'!Q$25,IF(OR($B43='Reference Cells'!$A$2,$B43='Reference Cells'!$A$9),$D43*U43,"")))))))</f>
        <v>0</v>
      </c>
      <c r="AP43" s="47">
        <f>IF($B43='Reference Cells'!$A$6,$D43*'Fund Stats'!R$21,IF($B43='Reference Cells'!$A$3,$D43*'Fund Stats'!R$20,IF($B43='Reference Cells'!$A$4,$D43*'Fund Stats'!R$22,IF($B43='Reference Cells'!$A$5,$D43*'Fund Stats'!R$23,IF($B43='Reference Cells'!$A$7,$D43*'Fund Stats'!R$24,IF($B43='Reference Cells'!$A$8,$D43*'Fund Stats'!R$25,IF(OR($B43='Reference Cells'!$A$2,$B43='Reference Cells'!$A$9),$D43*V43,"")))))))</f>
        <v>0</v>
      </c>
      <c r="AQ43" s="46"/>
      <c r="AT43" s="139">
        <f t="shared" si="37"/>
        <v>0</v>
      </c>
      <c r="AU43" s="139">
        <f t="shared" si="35"/>
        <v>0</v>
      </c>
      <c r="AV43" s="139">
        <f t="shared" si="35"/>
        <v>0</v>
      </c>
      <c r="AW43" s="139">
        <f t="shared" si="35"/>
        <v>0</v>
      </c>
      <c r="AX43" s="139">
        <f t="shared" si="35"/>
        <v>0</v>
      </c>
      <c r="AY43" s="139">
        <f t="shared" si="35"/>
        <v>0</v>
      </c>
      <c r="AZ43" s="139">
        <f t="shared" si="35"/>
        <v>0</v>
      </c>
      <c r="BA43" s="139">
        <f t="shared" si="35"/>
        <v>0</v>
      </c>
      <c r="BB43" s="139">
        <f t="shared" si="35"/>
        <v>0</v>
      </c>
      <c r="BC43" s="139">
        <f t="shared" si="35"/>
        <v>0</v>
      </c>
      <c r="BD43" s="139">
        <f t="shared" si="35"/>
        <v>0</v>
      </c>
      <c r="BE43" s="139">
        <f t="shared" si="35"/>
        <v>0</v>
      </c>
      <c r="BF43" s="139">
        <f t="shared" si="35"/>
        <v>0</v>
      </c>
      <c r="BG43" s="139">
        <f t="shared" si="35"/>
        <v>0</v>
      </c>
      <c r="BH43" s="139">
        <f t="shared" si="35"/>
        <v>0</v>
      </c>
      <c r="BI43" s="139">
        <f t="shared" si="35"/>
        <v>0</v>
      </c>
      <c r="BJ43" s="139">
        <f t="shared" si="35"/>
        <v>0</v>
      </c>
      <c r="BK43" s="139">
        <f t="shared" si="5"/>
        <v>0</v>
      </c>
    </row>
    <row r="44" spans="1:63" ht="17.100000000000001" customHeight="1">
      <c r="A44" s="68">
        <v>7</v>
      </c>
      <c r="B44" s="188"/>
      <c r="C44" s="189"/>
      <c r="D44" s="191"/>
      <c r="E44" s="1" t="str">
        <f t="shared" si="36"/>
        <v/>
      </c>
      <c r="F44" s="274"/>
      <c r="G44" s="94"/>
      <c r="H44" s="94"/>
      <c r="I44" s="94"/>
      <c r="J44" s="94"/>
      <c r="K44" s="94"/>
      <c r="L44" s="94"/>
      <c r="M44" s="94"/>
      <c r="N44" s="94"/>
      <c r="O44" s="94"/>
      <c r="P44" s="94"/>
      <c r="Q44" s="94"/>
      <c r="R44" s="94"/>
      <c r="S44" s="94"/>
      <c r="T44" s="94"/>
      <c r="U44" s="94"/>
      <c r="V44" s="94"/>
      <c r="W44" s="276" t="str">
        <f t="shared" si="1"/>
        <v/>
      </c>
      <c r="Y44" s="32">
        <f t="shared" si="34"/>
        <v>7</v>
      </c>
      <c r="Z44" s="47">
        <f>IF($B44='Reference Cells'!$A$6,$D44*'Fund Stats'!B$21,IF($B44='Reference Cells'!$A$3,$D44*'Fund Stats'!B$20,IF($B44='Reference Cells'!$A$4,$D44*'Fund Stats'!B$22,IF($B44='Reference Cells'!$A$5,$D44*'Fund Stats'!B$23,IF($B44='Reference Cells'!$A$7,$D44*'Fund Stats'!B$24,IF($B44='Reference Cells'!$A$8,$D44*'Fund Stats'!B$25,IF(OR($B44='Reference Cells'!$A$2,$B44='Reference Cells'!$A$9),$D44*F44,"")))))))</f>
        <v>0</v>
      </c>
      <c r="AA44" s="47">
        <f>IF($B44='Reference Cells'!$A$6,$D44*'Fund Stats'!C$21,IF($B44='Reference Cells'!$A$3,$D44*'Fund Stats'!C$20,IF($B44='Reference Cells'!$A$4,$D44*'Fund Stats'!C$22,IF($B44='Reference Cells'!$A$5,$D44*'Fund Stats'!C$23,IF($B44='Reference Cells'!$A$7,$D44*'Fund Stats'!C$24,IF($B44='Reference Cells'!$A$8,$D44*'Fund Stats'!C$25,IF(OR($B44='Reference Cells'!$A$2,$B44='Reference Cells'!$A$9),$D44*G44,"")))))))</f>
        <v>0</v>
      </c>
      <c r="AB44" s="47">
        <f>IF($B44='Reference Cells'!$A$6,$D44*'Fund Stats'!D$21,IF($B44='Reference Cells'!$A$3,$D44*'Fund Stats'!D$20,IF($B44='Reference Cells'!$A$4,$D44*'Fund Stats'!D$22,IF($B44='Reference Cells'!$A$5,$D44*'Fund Stats'!D$23,IF($B44='Reference Cells'!$A$7,$D44*'Fund Stats'!D$24,IF($B44='Reference Cells'!$A$8,$D44*'Fund Stats'!D$25,IF(OR($B44='Reference Cells'!$A$2,$B44='Reference Cells'!$A$9),$D44*H44,"")))))))</f>
        <v>0</v>
      </c>
      <c r="AC44" s="47">
        <f>IF($B44='Reference Cells'!$A$6,$D44*'Fund Stats'!E$21,IF($B44='Reference Cells'!$A$3,$D44*'Fund Stats'!E$20,IF($B44='Reference Cells'!$A$4,$D44*'Fund Stats'!E$22,IF($B44='Reference Cells'!$A$5,$D44*'Fund Stats'!E$23,IF($B44='Reference Cells'!$A$7,$D44*'Fund Stats'!E$24,IF($B44='Reference Cells'!$A$8,$D44*'Fund Stats'!E$25,IF(OR($B44='Reference Cells'!$A$2,$B44='Reference Cells'!$A$9),$D44*I44,"")))))))</f>
        <v>0</v>
      </c>
      <c r="AD44" s="47">
        <f>IF($B44='Reference Cells'!$A$6,$D44*'Fund Stats'!F$21,IF($B44='Reference Cells'!$A$3,$D44*'Fund Stats'!F$20,IF($B44='Reference Cells'!$A$4,$D44*'Fund Stats'!F$22,IF($B44='Reference Cells'!$A$5,$D44*'Fund Stats'!F$23,IF($B44='Reference Cells'!$A$7,$D44*'Fund Stats'!F$24,IF($B44='Reference Cells'!$A$8,$D44*'Fund Stats'!F$25,IF(OR($B44='Reference Cells'!$A$2,$B44='Reference Cells'!$A$9),$D44*J44,"")))))))</f>
        <v>0</v>
      </c>
      <c r="AE44" s="47">
        <f>IF($B44='Reference Cells'!$A$6,$D44*'Fund Stats'!G$21,IF($B44='Reference Cells'!$A$3,$D44*'Fund Stats'!G$20,IF($B44='Reference Cells'!$A$4,$D44*'Fund Stats'!G$22,IF($B44='Reference Cells'!$A$5,$D44*'Fund Stats'!G$23,IF($B44='Reference Cells'!$A$7,$D44*'Fund Stats'!G$24,IF($B44='Reference Cells'!$A$8,$D44*'Fund Stats'!G$25,IF(OR($B44='Reference Cells'!$A$2,$B44='Reference Cells'!$A$9),$D44*K44,"")))))))</f>
        <v>0</v>
      </c>
      <c r="AF44" s="47">
        <f>IF($B44='Reference Cells'!$A$6,$D44*'Fund Stats'!H$21,IF($B44='Reference Cells'!$A$3,$D44*'Fund Stats'!H$20,IF($B44='Reference Cells'!$A$4,$D44*'Fund Stats'!H$22,IF($B44='Reference Cells'!$A$5,$D44*'Fund Stats'!H$23,IF($B44='Reference Cells'!$A$7,$D44*'Fund Stats'!H$24,IF($B44='Reference Cells'!$A$8,$D44*'Fund Stats'!H$25,IF(OR($B44='Reference Cells'!$A$2,$B44='Reference Cells'!$A$9),$D44*L44,"")))))))</f>
        <v>0</v>
      </c>
      <c r="AG44" s="47">
        <f>IF($B44='Reference Cells'!$A$6,$D44*'Fund Stats'!I$21,IF($B44='Reference Cells'!$A$3,$D44*'Fund Stats'!I$20,IF($B44='Reference Cells'!$A$4,$D44*'Fund Stats'!I$22,IF($B44='Reference Cells'!$A$5,$D44*'Fund Stats'!I$23,IF($B44='Reference Cells'!$A$7,$D44*'Fund Stats'!I$24,IF($B44='Reference Cells'!$A$8,$D44*'Fund Stats'!I$25,IF(OR($B44='Reference Cells'!$A$2,$B44='Reference Cells'!$A$9),$D44*M44,"")))))))</f>
        <v>0</v>
      </c>
      <c r="AH44" s="47">
        <f>IF($B44='Reference Cells'!$A$6,$D44*'Fund Stats'!J$21,IF($B44='Reference Cells'!$A$3,$D44*'Fund Stats'!J$20,IF($B44='Reference Cells'!$A$4,$D44*'Fund Stats'!J$22,IF($B44='Reference Cells'!$A$5,$D44*'Fund Stats'!J$23,IF($B44='Reference Cells'!$A$7,$D44*'Fund Stats'!J$24,IF($B44='Reference Cells'!$A$8,$D44*'Fund Stats'!J$25,IF(OR($B44='Reference Cells'!$A$2,$B44='Reference Cells'!$A$9),$D44*N44,"")))))))</f>
        <v>0</v>
      </c>
      <c r="AI44" s="47">
        <f>IF($B44='Reference Cells'!$A$6,$D44*'Fund Stats'!K$21,IF($B44='Reference Cells'!$A$3,$D44*'Fund Stats'!K$20,IF($B44='Reference Cells'!$A$4,$D44*'Fund Stats'!K$22,IF($B44='Reference Cells'!$A$5,$D44*'Fund Stats'!K$23,IF($B44='Reference Cells'!$A$7,$D44*'Fund Stats'!K$24,IF($B44='Reference Cells'!$A$8,$D44*'Fund Stats'!K$25,IF(OR($B44='Reference Cells'!$A$2,$B44='Reference Cells'!$A$9),$D44*O44,"")))))))</f>
        <v>0</v>
      </c>
      <c r="AJ44" s="47">
        <f>IF($B44='Reference Cells'!$A$6,$D44*'Fund Stats'!L$21,IF($B44='Reference Cells'!$A$3,$D44*'Fund Stats'!L$20,IF($B44='Reference Cells'!$A$4,$D44*'Fund Stats'!L$22,IF($B44='Reference Cells'!$A$5,$D44*'Fund Stats'!L$23,IF($B44='Reference Cells'!$A$7,$D44*'Fund Stats'!L$24,IF($B44='Reference Cells'!$A$8,$D44*'Fund Stats'!L$25,IF(OR($B44='Reference Cells'!$A$2,$B44='Reference Cells'!$A$9),$D44*P44,"")))))))</f>
        <v>0</v>
      </c>
      <c r="AK44" s="47">
        <f>IF($B44='Reference Cells'!$A$6,$D44*'Fund Stats'!M$21,IF($B44='Reference Cells'!$A$3,$D44*'Fund Stats'!M$20,IF($B44='Reference Cells'!$A$4,$D44*'Fund Stats'!M$22,IF($B44='Reference Cells'!$A$5,$D44*'Fund Stats'!M$23,IF($B44='Reference Cells'!$A$7,$D44*'Fund Stats'!M$24,IF($B44='Reference Cells'!$A$8,$D44*'Fund Stats'!M$25,IF(OR($B44='Reference Cells'!$A$2,$B44='Reference Cells'!$A$9),$D44*Q44,"")))))))</f>
        <v>0</v>
      </c>
      <c r="AL44" s="47">
        <f>IF($B44='Reference Cells'!$A$6,$D44*'Fund Stats'!N$21,IF($B44='Reference Cells'!$A$3,$D44*'Fund Stats'!N$20,IF($B44='Reference Cells'!$A$4,$D44*'Fund Stats'!N$22,IF($B44='Reference Cells'!$A$5,$D44*'Fund Stats'!N$23,IF($B44='Reference Cells'!$A$7,$D44*'Fund Stats'!N$24,IF($B44='Reference Cells'!$A$8,$D44*'Fund Stats'!N$25,IF(OR($B44='Reference Cells'!$A$2,$B44='Reference Cells'!$A$9),$D44*R44,"")))))))</f>
        <v>0</v>
      </c>
      <c r="AM44" s="47">
        <f>IF($B44='Reference Cells'!$A$6,$D44*'Fund Stats'!O$21,IF($B44='Reference Cells'!$A$3,$D44*'Fund Stats'!O$20,IF($B44='Reference Cells'!$A$4,$D44*'Fund Stats'!O$22,IF($B44='Reference Cells'!$A$5,$D44*'Fund Stats'!O$23,IF($B44='Reference Cells'!$A$7,$D44*'Fund Stats'!O$24,IF($B44='Reference Cells'!$A$8,$D44*'Fund Stats'!O$25,IF(OR($B44='Reference Cells'!$A$2,$B44='Reference Cells'!$A$9),$D44*S44,"")))))))</f>
        <v>0</v>
      </c>
      <c r="AN44" s="47">
        <f>IF($B44='Reference Cells'!$A$6,$D44*'Fund Stats'!P$21,IF($B44='Reference Cells'!$A$3,$D44*'Fund Stats'!P$20,IF($B44='Reference Cells'!$A$4,$D44*'Fund Stats'!P$22,IF($B44='Reference Cells'!$A$5,$D44*'Fund Stats'!P$23,IF($B44='Reference Cells'!$A$7,$D44*'Fund Stats'!P$24,IF($B44='Reference Cells'!$A$8,$D44*'Fund Stats'!P$25,IF(OR($B44='Reference Cells'!$A$2,$B44='Reference Cells'!$A$9),$D44*T44,"")))))))</f>
        <v>0</v>
      </c>
      <c r="AO44" s="47">
        <f>IF($B44='Reference Cells'!$A$6,$D44*'Fund Stats'!Q$21,IF($B44='Reference Cells'!$A$3,$D44*'Fund Stats'!Q$20,IF($B44='Reference Cells'!$A$4,$D44*'Fund Stats'!Q$22,IF($B44='Reference Cells'!$A$5,$D44*'Fund Stats'!Q$23,IF($B44='Reference Cells'!$A$7,$D44*'Fund Stats'!Q$24,IF($B44='Reference Cells'!$A$8,$D44*'Fund Stats'!Q$25,IF(OR($B44='Reference Cells'!$A$2,$B44='Reference Cells'!$A$9),$D44*U44,"")))))))</f>
        <v>0</v>
      </c>
      <c r="AP44" s="47">
        <f>IF($B44='Reference Cells'!$A$6,$D44*'Fund Stats'!R$21,IF($B44='Reference Cells'!$A$3,$D44*'Fund Stats'!R$20,IF($B44='Reference Cells'!$A$4,$D44*'Fund Stats'!R$22,IF($B44='Reference Cells'!$A$5,$D44*'Fund Stats'!R$23,IF($B44='Reference Cells'!$A$7,$D44*'Fund Stats'!R$24,IF($B44='Reference Cells'!$A$8,$D44*'Fund Stats'!R$25,IF(OR($B44='Reference Cells'!$A$2,$B44='Reference Cells'!$A$9),$D44*V44,"")))))))</f>
        <v>0</v>
      </c>
      <c r="AQ44" s="46"/>
      <c r="AT44" s="139">
        <f t="shared" si="37"/>
        <v>0</v>
      </c>
      <c r="AU44" s="139">
        <f t="shared" si="35"/>
        <v>0</v>
      </c>
      <c r="AV44" s="139">
        <f t="shared" si="35"/>
        <v>0</v>
      </c>
      <c r="AW44" s="139">
        <f t="shared" si="35"/>
        <v>0</v>
      </c>
      <c r="AX44" s="139">
        <f t="shared" si="35"/>
        <v>0</v>
      </c>
      <c r="AY44" s="139">
        <f t="shared" si="35"/>
        <v>0</v>
      </c>
      <c r="AZ44" s="139">
        <f t="shared" si="35"/>
        <v>0</v>
      </c>
      <c r="BA44" s="139">
        <f t="shared" si="35"/>
        <v>0</v>
      </c>
      <c r="BB44" s="139">
        <f t="shared" si="35"/>
        <v>0</v>
      </c>
      <c r="BC44" s="139">
        <f t="shared" si="35"/>
        <v>0</v>
      </c>
      <c r="BD44" s="139">
        <f t="shared" si="35"/>
        <v>0</v>
      </c>
      <c r="BE44" s="139">
        <f t="shared" si="35"/>
        <v>0</v>
      </c>
      <c r="BF44" s="139">
        <f t="shared" si="35"/>
        <v>0</v>
      </c>
      <c r="BG44" s="139">
        <f t="shared" si="35"/>
        <v>0</v>
      </c>
      <c r="BH44" s="139">
        <f t="shared" si="35"/>
        <v>0</v>
      </c>
      <c r="BI44" s="139">
        <f t="shared" si="35"/>
        <v>0</v>
      </c>
      <c r="BJ44" s="139">
        <f t="shared" si="35"/>
        <v>0</v>
      </c>
      <c r="BK44" s="139">
        <f t="shared" si="5"/>
        <v>0</v>
      </c>
    </row>
    <row r="45" spans="1:63" ht="17.100000000000001" customHeight="1">
      <c r="A45" s="68">
        <v>8</v>
      </c>
      <c r="B45" s="188"/>
      <c r="C45" s="189"/>
      <c r="D45" s="191"/>
      <c r="E45" s="1" t="str">
        <f t="shared" si="36"/>
        <v/>
      </c>
      <c r="F45" s="274"/>
      <c r="G45" s="94"/>
      <c r="H45" s="94"/>
      <c r="I45" s="94"/>
      <c r="J45" s="94"/>
      <c r="K45" s="94"/>
      <c r="L45" s="94"/>
      <c r="M45" s="94"/>
      <c r="N45" s="94"/>
      <c r="O45" s="94"/>
      <c r="P45" s="94"/>
      <c r="Q45" s="94"/>
      <c r="R45" s="94"/>
      <c r="S45" s="94"/>
      <c r="T45" s="94"/>
      <c r="U45" s="94"/>
      <c r="V45" s="94"/>
      <c r="W45" s="276" t="str">
        <f t="shared" si="1"/>
        <v/>
      </c>
      <c r="Y45" s="32">
        <f t="shared" si="34"/>
        <v>8</v>
      </c>
      <c r="Z45" s="47">
        <f>IF($B45='Reference Cells'!$A$6,$D45*'Fund Stats'!B$21,IF($B45='Reference Cells'!$A$3,$D45*'Fund Stats'!B$20,IF($B45='Reference Cells'!$A$4,$D45*'Fund Stats'!B$22,IF($B45='Reference Cells'!$A$5,$D45*'Fund Stats'!B$23,IF($B45='Reference Cells'!$A$7,$D45*'Fund Stats'!B$24,IF($B45='Reference Cells'!$A$8,$D45*'Fund Stats'!B$25,IF(OR($B45='Reference Cells'!$A$2,$B45='Reference Cells'!$A$9),$D45*F45,"")))))))</f>
        <v>0</v>
      </c>
      <c r="AA45" s="47">
        <f>IF($B45='Reference Cells'!$A$6,$D45*'Fund Stats'!C$21,IF($B45='Reference Cells'!$A$3,$D45*'Fund Stats'!C$20,IF($B45='Reference Cells'!$A$4,$D45*'Fund Stats'!C$22,IF($B45='Reference Cells'!$A$5,$D45*'Fund Stats'!C$23,IF($B45='Reference Cells'!$A$7,$D45*'Fund Stats'!C$24,IF($B45='Reference Cells'!$A$8,$D45*'Fund Stats'!C$25,IF(OR($B45='Reference Cells'!$A$2,$B45='Reference Cells'!$A$9),$D45*G45,"")))))))</f>
        <v>0</v>
      </c>
      <c r="AB45" s="47">
        <f>IF($B45='Reference Cells'!$A$6,$D45*'Fund Stats'!D$21,IF($B45='Reference Cells'!$A$3,$D45*'Fund Stats'!D$20,IF($B45='Reference Cells'!$A$4,$D45*'Fund Stats'!D$22,IF($B45='Reference Cells'!$A$5,$D45*'Fund Stats'!D$23,IF($B45='Reference Cells'!$A$7,$D45*'Fund Stats'!D$24,IF($B45='Reference Cells'!$A$8,$D45*'Fund Stats'!D$25,IF(OR($B45='Reference Cells'!$A$2,$B45='Reference Cells'!$A$9),$D45*H45,"")))))))</f>
        <v>0</v>
      </c>
      <c r="AC45" s="47">
        <f>IF($B45='Reference Cells'!$A$6,$D45*'Fund Stats'!E$21,IF($B45='Reference Cells'!$A$3,$D45*'Fund Stats'!E$20,IF($B45='Reference Cells'!$A$4,$D45*'Fund Stats'!E$22,IF($B45='Reference Cells'!$A$5,$D45*'Fund Stats'!E$23,IF($B45='Reference Cells'!$A$7,$D45*'Fund Stats'!E$24,IF($B45='Reference Cells'!$A$8,$D45*'Fund Stats'!E$25,IF(OR($B45='Reference Cells'!$A$2,$B45='Reference Cells'!$A$9),$D45*I45,"")))))))</f>
        <v>0</v>
      </c>
      <c r="AD45" s="47">
        <f>IF($B45='Reference Cells'!$A$6,$D45*'Fund Stats'!F$21,IF($B45='Reference Cells'!$A$3,$D45*'Fund Stats'!F$20,IF($B45='Reference Cells'!$A$4,$D45*'Fund Stats'!F$22,IF($B45='Reference Cells'!$A$5,$D45*'Fund Stats'!F$23,IF($B45='Reference Cells'!$A$7,$D45*'Fund Stats'!F$24,IF($B45='Reference Cells'!$A$8,$D45*'Fund Stats'!F$25,IF(OR($B45='Reference Cells'!$A$2,$B45='Reference Cells'!$A$9),$D45*J45,"")))))))</f>
        <v>0</v>
      </c>
      <c r="AE45" s="47">
        <f>IF($B45='Reference Cells'!$A$6,$D45*'Fund Stats'!G$21,IF($B45='Reference Cells'!$A$3,$D45*'Fund Stats'!G$20,IF($B45='Reference Cells'!$A$4,$D45*'Fund Stats'!G$22,IF($B45='Reference Cells'!$A$5,$D45*'Fund Stats'!G$23,IF($B45='Reference Cells'!$A$7,$D45*'Fund Stats'!G$24,IF($B45='Reference Cells'!$A$8,$D45*'Fund Stats'!G$25,IF(OR($B45='Reference Cells'!$A$2,$B45='Reference Cells'!$A$9),$D45*K45,"")))))))</f>
        <v>0</v>
      </c>
      <c r="AF45" s="47">
        <f>IF($B45='Reference Cells'!$A$6,$D45*'Fund Stats'!H$21,IF($B45='Reference Cells'!$A$3,$D45*'Fund Stats'!H$20,IF($B45='Reference Cells'!$A$4,$D45*'Fund Stats'!H$22,IF($B45='Reference Cells'!$A$5,$D45*'Fund Stats'!H$23,IF($B45='Reference Cells'!$A$7,$D45*'Fund Stats'!H$24,IF($B45='Reference Cells'!$A$8,$D45*'Fund Stats'!H$25,IF(OR($B45='Reference Cells'!$A$2,$B45='Reference Cells'!$A$9),$D45*L45,"")))))))</f>
        <v>0</v>
      </c>
      <c r="AG45" s="47">
        <f>IF($B45='Reference Cells'!$A$6,$D45*'Fund Stats'!I$21,IF($B45='Reference Cells'!$A$3,$D45*'Fund Stats'!I$20,IF($B45='Reference Cells'!$A$4,$D45*'Fund Stats'!I$22,IF($B45='Reference Cells'!$A$5,$D45*'Fund Stats'!I$23,IF($B45='Reference Cells'!$A$7,$D45*'Fund Stats'!I$24,IF($B45='Reference Cells'!$A$8,$D45*'Fund Stats'!I$25,IF(OR($B45='Reference Cells'!$A$2,$B45='Reference Cells'!$A$9),$D45*M45,"")))))))</f>
        <v>0</v>
      </c>
      <c r="AH45" s="47">
        <f>IF($B45='Reference Cells'!$A$6,$D45*'Fund Stats'!J$21,IF($B45='Reference Cells'!$A$3,$D45*'Fund Stats'!J$20,IF($B45='Reference Cells'!$A$4,$D45*'Fund Stats'!J$22,IF($B45='Reference Cells'!$A$5,$D45*'Fund Stats'!J$23,IF($B45='Reference Cells'!$A$7,$D45*'Fund Stats'!J$24,IF($B45='Reference Cells'!$A$8,$D45*'Fund Stats'!J$25,IF(OR($B45='Reference Cells'!$A$2,$B45='Reference Cells'!$A$9),$D45*N45,"")))))))</f>
        <v>0</v>
      </c>
      <c r="AI45" s="47">
        <f>IF($B45='Reference Cells'!$A$6,$D45*'Fund Stats'!K$21,IF($B45='Reference Cells'!$A$3,$D45*'Fund Stats'!K$20,IF($B45='Reference Cells'!$A$4,$D45*'Fund Stats'!K$22,IF($B45='Reference Cells'!$A$5,$D45*'Fund Stats'!K$23,IF($B45='Reference Cells'!$A$7,$D45*'Fund Stats'!K$24,IF($B45='Reference Cells'!$A$8,$D45*'Fund Stats'!K$25,IF(OR($B45='Reference Cells'!$A$2,$B45='Reference Cells'!$A$9),$D45*O45,"")))))))</f>
        <v>0</v>
      </c>
      <c r="AJ45" s="47">
        <f>IF($B45='Reference Cells'!$A$6,$D45*'Fund Stats'!L$21,IF($B45='Reference Cells'!$A$3,$D45*'Fund Stats'!L$20,IF($B45='Reference Cells'!$A$4,$D45*'Fund Stats'!L$22,IF($B45='Reference Cells'!$A$5,$D45*'Fund Stats'!L$23,IF($B45='Reference Cells'!$A$7,$D45*'Fund Stats'!L$24,IF($B45='Reference Cells'!$A$8,$D45*'Fund Stats'!L$25,IF(OR($B45='Reference Cells'!$A$2,$B45='Reference Cells'!$A$9),$D45*P45,"")))))))</f>
        <v>0</v>
      </c>
      <c r="AK45" s="47">
        <f>IF($B45='Reference Cells'!$A$6,$D45*'Fund Stats'!M$21,IF($B45='Reference Cells'!$A$3,$D45*'Fund Stats'!M$20,IF($B45='Reference Cells'!$A$4,$D45*'Fund Stats'!M$22,IF($B45='Reference Cells'!$A$5,$D45*'Fund Stats'!M$23,IF($B45='Reference Cells'!$A$7,$D45*'Fund Stats'!M$24,IF($B45='Reference Cells'!$A$8,$D45*'Fund Stats'!M$25,IF(OR($B45='Reference Cells'!$A$2,$B45='Reference Cells'!$A$9),$D45*Q45,"")))))))</f>
        <v>0</v>
      </c>
      <c r="AL45" s="47">
        <f>IF($B45='Reference Cells'!$A$6,$D45*'Fund Stats'!N$21,IF($B45='Reference Cells'!$A$3,$D45*'Fund Stats'!N$20,IF($B45='Reference Cells'!$A$4,$D45*'Fund Stats'!N$22,IF($B45='Reference Cells'!$A$5,$D45*'Fund Stats'!N$23,IF($B45='Reference Cells'!$A$7,$D45*'Fund Stats'!N$24,IF($B45='Reference Cells'!$A$8,$D45*'Fund Stats'!N$25,IF(OR($B45='Reference Cells'!$A$2,$B45='Reference Cells'!$A$9),$D45*R45,"")))))))</f>
        <v>0</v>
      </c>
      <c r="AM45" s="47">
        <f>IF($B45='Reference Cells'!$A$6,$D45*'Fund Stats'!O$21,IF($B45='Reference Cells'!$A$3,$D45*'Fund Stats'!O$20,IF($B45='Reference Cells'!$A$4,$D45*'Fund Stats'!O$22,IF($B45='Reference Cells'!$A$5,$D45*'Fund Stats'!O$23,IF($B45='Reference Cells'!$A$7,$D45*'Fund Stats'!O$24,IF($B45='Reference Cells'!$A$8,$D45*'Fund Stats'!O$25,IF(OR($B45='Reference Cells'!$A$2,$B45='Reference Cells'!$A$9),$D45*S45,"")))))))</f>
        <v>0</v>
      </c>
      <c r="AN45" s="47">
        <f>IF($B45='Reference Cells'!$A$6,$D45*'Fund Stats'!P$21,IF($B45='Reference Cells'!$A$3,$D45*'Fund Stats'!P$20,IF($B45='Reference Cells'!$A$4,$D45*'Fund Stats'!P$22,IF($B45='Reference Cells'!$A$5,$D45*'Fund Stats'!P$23,IF($B45='Reference Cells'!$A$7,$D45*'Fund Stats'!P$24,IF($B45='Reference Cells'!$A$8,$D45*'Fund Stats'!P$25,IF(OR($B45='Reference Cells'!$A$2,$B45='Reference Cells'!$A$9),$D45*T45,"")))))))</f>
        <v>0</v>
      </c>
      <c r="AO45" s="47">
        <f>IF($B45='Reference Cells'!$A$6,$D45*'Fund Stats'!Q$21,IF($B45='Reference Cells'!$A$3,$D45*'Fund Stats'!Q$20,IF($B45='Reference Cells'!$A$4,$D45*'Fund Stats'!Q$22,IF($B45='Reference Cells'!$A$5,$D45*'Fund Stats'!Q$23,IF($B45='Reference Cells'!$A$7,$D45*'Fund Stats'!Q$24,IF($B45='Reference Cells'!$A$8,$D45*'Fund Stats'!Q$25,IF(OR($B45='Reference Cells'!$A$2,$B45='Reference Cells'!$A$9),$D45*U45,"")))))))</f>
        <v>0</v>
      </c>
      <c r="AP45" s="47">
        <f>IF($B45='Reference Cells'!$A$6,$D45*'Fund Stats'!R$21,IF($B45='Reference Cells'!$A$3,$D45*'Fund Stats'!R$20,IF($B45='Reference Cells'!$A$4,$D45*'Fund Stats'!R$22,IF($B45='Reference Cells'!$A$5,$D45*'Fund Stats'!R$23,IF($B45='Reference Cells'!$A$7,$D45*'Fund Stats'!R$24,IF($B45='Reference Cells'!$A$8,$D45*'Fund Stats'!R$25,IF(OR($B45='Reference Cells'!$A$2,$B45='Reference Cells'!$A$9),$D45*V45,"")))))))</f>
        <v>0</v>
      </c>
      <c r="AQ45" s="46"/>
      <c r="AT45" s="139">
        <f t="shared" si="37"/>
        <v>0</v>
      </c>
      <c r="AU45" s="139">
        <f t="shared" si="35"/>
        <v>0</v>
      </c>
      <c r="AV45" s="139">
        <f t="shared" si="35"/>
        <v>0</v>
      </c>
      <c r="AW45" s="139">
        <f t="shared" si="35"/>
        <v>0</v>
      </c>
      <c r="AX45" s="139">
        <f t="shared" si="35"/>
        <v>0</v>
      </c>
      <c r="AY45" s="139">
        <f t="shared" si="35"/>
        <v>0</v>
      </c>
      <c r="AZ45" s="139">
        <f t="shared" si="35"/>
        <v>0</v>
      </c>
      <c r="BA45" s="139">
        <f t="shared" si="35"/>
        <v>0</v>
      </c>
      <c r="BB45" s="139">
        <f t="shared" si="35"/>
        <v>0</v>
      </c>
      <c r="BC45" s="139">
        <f t="shared" si="35"/>
        <v>0</v>
      </c>
      <c r="BD45" s="139">
        <f t="shared" si="35"/>
        <v>0</v>
      </c>
      <c r="BE45" s="139">
        <f t="shared" si="35"/>
        <v>0</v>
      </c>
      <c r="BF45" s="139">
        <f t="shared" si="35"/>
        <v>0</v>
      </c>
      <c r="BG45" s="139">
        <f t="shared" si="35"/>
        <v>0</v>
      </c>
      <c r="BH45" s="139">
        <f t="shared" si="35"/>
        <v>0</v>
      </c>
      <c r="BI45" s="139">
        <f t="shared" si="35"/>
        <v>0</v>
      </c>
      <c r="BJ45" s="139">
        <f t="shared" si="35"/>
        <v>0</v>
      </c>
      <c r="BK45" s="139">
        <f t="shared" si="5"/>
        <v>0</v>
      </c>
    </row>
    <row r="46" spans="1:63" ht="18.75">
      <c r="A46" s="278">
        <v>9</v>
      </c>
      <c r="B46" s="279"/>
      <c r="C46" s="279"/>
      <c r="D46" s="191"/>
      <c r="E46" s="1" t="str">
        <f t="shared" si="36"/>
        <v/>
      </c>
      <c r="F46" s="274"/>
      <c r="G46" s="280"/>
      <c r="H46" s="280"/>
      <c r="I46" s="280"/>
      <c r="J46" s="280"/>
      <c r="K46" s="280"/>
      <c r="L46" s="280"/>
      <c r="M46" s="280"/>
      <c r="N46" s="280"/>
      <c r="O46" s="280"/>
      <c r="P46" s="280"/>
      <c r="Q46" s="280"/>
      <c r="R46" s="280"/>
      <c r="S46" s="280"/>
      <c r="T46" s="280"/>
      <c r="U46" s="280"/>
      <c r="V46" s="280"/>
      <c r="W46" s="276" t="str">
        <f t="shared" si="1"/>
        <v/>
      </c>
      <c r="Y46" s="32">
        <f t="shared" si="34"/>
        <v>9</v>
      </c>
      <c r="Z46" s="47">
        <f>IF($B46='Reference Cells'!$A$6,$D46*'Fund Stats'!B$21,IF($B46='Reference Cells'!$A$3,$D46*'Fund Stats'!B$20,IF($B46='Reference Cells'!$A$4,$D46*'Fund Stats'!B$22,IF($B46='Reference Cells'!$A$5,$D46*'Fund Stats'!B$23,IF($B46='Reference Cells'!$A$7,$D46*'Fund Stats'!B$24,IF($B46='Reference Cells'!$A$8,$D46*'Fund Stats'!B$25,IF(OR($B46='Reference Cells'!$A$2,$B46='Reference Cells'!$A$9),$D46*F46,"")))))))</f>
        <v>0</v>
      </c>
      <c r="AA46" s="47">
        <f>IF($B46='Reference Cells'!$A$6,$D46*'Fund Stats'!C$21,IF($B46='Reference Cells'!$A$3,$D46*'Fund Stats'!C$20,IF($B46='Reference Cells'!$A$4,$D46*'Fund Stats'!C$22,IF($B46='Reference Cells'!$A$5,$D46*'Fund Stats'!C$23,IF($B46='Reference Cells'!$A$7,$D46*'Fund Stats'!C$24,IF($B46='Reference Cells'!$A$8,$D46*'Fund Stats'!C$25,IF(OR($B46='Reference Cells'!$A$2,$B46='Reference Cells'!$A$9),$D46*G46,"")))))))</f>
        <v>0</v>
      </c>
      <c r="AB46" s="47">
        <f>IF($B46='Reference Cells'!$A$6,$D46*'Fund Stats'!D$21,IF($B46='Reference Cells'!$A$3,$D46*'Fund Stats'!D$20,IF($B46='Reference Cells'!$A$4,$D46*'Fund Stats'!D$22,IF($B46='Reference Cells'!$A$5,$D46*'Fund Stats'!D$23,IF($B46='Reference Cells'!$A$7,$D46*'Fund Stats'!D$24,IF($B46='Reference Cells'!$A$8,$D46*'Fund Stats'!D$25,IF(OR($B46='Reference Cells'!$A$2,$B46='Reference Cells'!$A$9),$D46*H46,"")))))))</f>
        <v>0</v>
      </c>
      <c r="AC46" s="47">
        <f>IF($B46='Reference Cells'!$A$6,$D46*'Fund Stats'!E$21,IF($B46='Reference Cells'!$A$3,$D46*'Fund Stats'!E$20,IF($B46='Reference Cells'!$A$4,$D46*'Fund Stats'!E$22,IF($B46='Reference Cells'!$A$5,$D46*'Fund Stats'!E$23,IF($B46='Reference Cells'!$A$7,$D46*'Fund Stats'!E$24,IF($B46='Reference Cells'!$A$8,$D46*'Fund Stats'!E$25,IF(OR($B46='Reference Cells'!$A$2,$B46='Reference Cells'!$A$9),$D46*I46,"")))))))</f>
        <v>0</v>
      </c>
      <c r="AD46" s="47">
        <f>IF($B46='Reference Cells'!$A$6,$D46*'Fund Stats'!F$21,IF($B46='Reference Cells'!$A$3,$D46*'Fund Stats'!F$20,IF($B46='Reference Cells'!$A$4,$D46*'Fund Stats'!F$22,IF($B46='Reference Cells'!$A$5,$D46*'Fund Stats'!F$23,IF($B46='Reference Cells'!$A$7,$D46*'Fund Stats'!F$24,IF($B46='Reference Cells'!$A$8,$D46*'Fund Stats'!F$25,IF(OR($B46='Reference Cells'!$A$2,$B46='Reference Cells'!$A$9),$D46*J46,"")))))))</f>
        <v>0</v>
      </c>
      <c r="AE46" s="47">
        <f>IF($B46='Reference Cells'!$A$6,$D46*'Fund Stats'!G$21,IF($B46='Reference Cells'!$A$3,$D46*'Fund Stats'!G$20,IF($B46='Reference Cells'!$A$4,$D46*'Fund Stats'!G$22,IF($B46='Reference Cells'!$A$5,$D46*'Fund Stats'!G$23,IF($B46='Reference Cells'!$A$7,$D46*'Fund Stats'!G$24,IF($B46='Reference Cells'!$A$8,$D46*'Fund Stats'!G$25,IF(OR($B46='Reference Cells'!$A$2,$B46='Reference Cells'!$A$9),$D46*K46,"")))))))</f>
        <v>0</v>
      </c>
      <c r="AF46" s="47">
        <f>IF($B46='Reference Cells'!$A$6,$D46*'Fund Stats'!H$21,IF($B46='Reference Cells'!$A$3,$D46*'Fund Stats'!H$20,IF($B46='Reference Cells'!$A$4,$D46*'Fund Stats'!H$22,IF($B46='Reference Cells'!$A$5,$D46*'Fund Stats'!H$23,IF($B46='Reference Cells'!$A$7,$D46*'Fund Stats'!H$24,IF($B46='Reference Cells'!$A$8,$D46*'Fund Stats'!H$25,IF(OR($B46='Reference Cells'!$A$2,$B46='Reference Cells'!$A$9),$D46*L46,"")))))))</f>
        <v>0</v>
      </c>
      <c r="AG46" s="47">
        <f>IF($B46='Reference Cells'!$A$6,$D46*'Fund Stats'!I$21,IF($B46='Reference Cells'!$A$3,$D46*'Fund Stats'!I$20,IF($B46='Reference Cells'!$A$4,$D46*'Fund Stats'!I$22,IF($B46='Reference Cells'!$A$5,$D46*'Fund Stats'!I$23,IF($B46='Reference Cells'!$A$7,$D46*'Fund Stats'!I$24,IF($B46='Reference Cells'!$A$8,$D46*'Fund Stats'!I$25,IF(OR($B46='Reference Cells'!$A$2,$B46='Reference Cells'!$A$9),$D46*M46,"")))))))</f>
        <v>0</v>
      </c>
      <c r="AH46" s="47">
        <f>IF($B46='Reference Cells'!$A$6,$D46*'Fund Stats'!J$21,IF($B46='Reference Cells'!$A$3,$D46*'Fund Stats'!J$20,IF($B46='Reference Cells'!$A$4,$D46*'Fund Stats'!J$22,IF($B46='Reference Cells'!$A$5,$D46*'Fund Stats'!J$23,IF($B46='Reference Cells'!$A$7,$D46*'Fund Stats'!J$24,IF($B46='Reference Cells'!$A$8,$D46*'Fund Stats'!J$25,IF(OR($B46='Reference Cells'!$A$2,$B46='Reference Cells'!$A$9),$D46*N46,"")))))))</f>
        <v>0</v>
      </c>
      <c r="AI46" s="47">
        <f>IF($B46='Reference Cells'!$A$6,$D46*'Fund Stats'!K$21,IF($B46='Reference Cells'!$A$3,$D46*'Fund Stats'!K$20,IF($B46='Reference Cells'!$A$4,$D46*'Fund Stats'!K$22,IF($B46='Reference Cells'!$A$5,$D46*'Fund Stats'!K$23,IF($B46='Reference Cells'!$A$7,$D46*'Fund Stats'!K$24,IF($B46='Reference Cells'!$A$8,$D46*'Fund Stats'!K$25,IF(OR($B46='Reference Cells'!$A$2,$B46='Reference Cells'!$A$9),$D46*O46,"")))))))</f>
        <v>0</v>
      </c>
      <c r="AJ46" s="47">
        <f>IF($B46='Reference Cells'!$A$6,$D46*'Fund Stats'!L$21,IF($B46='Reference Cells'!$A$3,$D46*'Fund Stats'!L$20,IF($B46='Reference Cells'!$A$4,$D46*'Fund Stats'!L$22,IF($B46='Reference Cells'!$A$5,$D46*'Fund Stats'!L$23,IF($B46='Reference Cells'!$A$7,$D46*'Fund Stats'!L$24,IF($B46='Reference Cells'!$A$8,$D46*'Fund Stats'!L$25,IF(OR($B46='Reference Cells'!$A$2,$B46='Reference Cells'!$A$9),$D46*P46,"")))))))</f>
        <v>0</v>
      </c>
      <c r="AK46" s="47">
        <f>IF($B46='Reference Cells'!$A$6,$D46*'Fund Stats'!M$21,IF($B46='Reference Cells'!$A$3,$D46*'Fund Stats'!M$20,IF($B46='Reference Cells'!$A$4,$D46*'Fund Stats'!M$22,IF($B46='Reference Cells'!$A$5,$D46*'Fund Stats'!M$23,IF($B46='Reference Cells'!$A$7,$D46*'Fund Stats'!M$24,IF($B46='Reference Cells'!$A$8,$D46*'Fund Stats'!M$25,IF(OR($B46='Reference Cells'!$A$2,$B46='Reference Cells'!$A$9),$D46*Q46,"")))))))</f>
        <v>0</v>
      </c>
      <c r="AL46" s="47">
        <f>IF($B46='Reference Cells'!$A$6,$D46*'Fund Stats'!N$21,IF($B46='Reference Cells'!$A$3,$D46*'Fund Stats'!N$20,IF($B46='Reference Cells'!$A$4,$D46*'Fund Stats'!N$22,IF($B46='Reference Cells'!$A$5,$D46*'Fund Stats'!N$23,IF($B46='Reference Cells'!$A$7,$D46*'Fund Stats'!N$24,IF($B46='Reference Cells'!$A$8,$D46*'Fund Stats'!N$25,IF(OR($B46='Reference Cells'!$A$2,$B46='Reference Cells'!$A$9),$D46*R46,"")))))))</f>
        <v>0</v>
      </c>
      <c r="AM46" s="47">
        <f>IF($B46='Reference Cells'!$A$6,$D46*'Fund Stats'!O$21,IF($B46='Reference Cells'!$A$3,$D46*'Fund Stats'!O$20,IF($B46='Reference Cells'!$A$4,$D46*'Fund Stats'!O$22,IF($B46='Reference Cells'!$A$5,$D46*'Fund Stats'!O$23,IF($B46='Reference Cells'!$A$7,$D46*'Fund Stats'!O$24,IF($B46='Reference Cells'!$A$8,$D46*'Fund Stats'!O$25,IF(OR($B46='Reference Cells'!$A$2,$B46='Reference Cells'!$A$9),$D46*S46,"")))))))</f>
        <v>0</v>
      </c>
      <c r="AN46" s="47">
        <f>IF($B46='Reference Cells'!$A$6,$D46*'Fund Stats'!P$21,IF($B46='Reference Cells'!$A$3,$D46*'Fund Stats'!P$20,IF($B46='Reference Cells'!$A$4,$D46*'Fund Stats'!P$22,IF($B46='Reference Cells'!$A$5,$D46*'Fund Stats'!P$23,IF($B46='Reference Cells'!$A$7,$D46*'Fund Stats'!P$24,IF($B46='Reference Cells'!$A$8,$D46*'Fund Stats'!P$25,IF(OR($B46='Reference Cells'!$A$2,$B46='Reference Cells'!$A$9),$D46*T46,"")))))))</f>
        <v>0</v>
      </c>
      <c r="AO46" s="47">
        <f>IF($B46='Reference Cells'!$A$6,$D46*'Fund Stats'!Q$21,IF($B46='Reference Cells'!$A$3,$D46*'Fund Stats'!Q$20,IF($B46='Reference Cells'!$A$4,$D46*'Fund Stats'!Q$22,IF($B46='Reference Cells'!$A$5,$D46*'Fund Stats'!Q$23,IF($B46='Reference Cells'!$A$7,$D46*'Fund Stats'!Q$24,IF($B46='Reference Cells'!$A$8,$D46*'Fund Stats'!Q$25,IF(OR($B46='Reference Cells'!$A$2,$B46='Reference Cells'!$A$9),$D46*U46,"")))))))</f>
        <v>0</v>
      </c>
      <c r="AP46" s="47">
        <f>IF($B46='Reference Cells'!$A$6,$D46*'Fund Stats'!R$21,IF($B46='Reference Cells'!$A$3,$D46*'Fund Stats'!R$20,IF($B46='Reference Cells'!$A$4,$D46*'Fund Stats'!R$22,IF($B46='Reference Cells'!$A$5,$D46*'Fund Stats'!R$23,IF($B46='Reference Cells'!$A$7,$D46*'Fund Stats'!R$24,IF($B46='Reference Cells'!$A$8,$D46*'Fund Stats'!R$25,IF(OR($B46='Reference Cells'!$A$2,$B46='Reference Cells'!$A$9),$D46*V46,"")))))))</f>
        <v>0</v>
      </c>
      <c r="AQ46" s="46"/>
      <c r="AT46" s="139">
        <f t="shared" si="37"/>
        <v>0</v>
      </c>
      <c r="AU46" s="139">
        <f t="shared" si="35"/>
        <v>0</v>
      </c>
      <c r="AV46" s="139">
        <f t="shared" si="35"/>
        <v>0</v>
      </c>
      <c r="AW46" s="139">
        <f t="shared" si="35"/>
        <v>0</v>
      </c>
      <c r="AX46" s="139">
        <f t="shared" si="35"/>
        <v>0</v>
      </c>
      <c r="AY46" s="139">
        <f t="shared" si="35"/>
        <v>0</v>
      </c>
      <c r="AZ46" s="139">
        <f t="shared" si="35"/>
        <v>0</v>
      </c>
      <c r="BA46" s="139">
        <f t="shared" si="35"/>
        <v>0</v>
      </c>
      <c r="BB46" s="139">
        <f t="shared" si="35"/>
        <v>0</v>
      </c>
      <c r="BC46" s="139">
        <f t="shared" si="35"/>
        <v>0</v>
      </c>
      <c r="BD46" s="139">
        <f t="shared" si="35"/>
        <v>0</v>
      </c>
      <c r="BE46" s="139">
        <f t="shared" si="35"/>
        <v>0</v>
      </c>
      <c r="BF46" s="139">
        <f t="shared" si="35"/>
        <v>0</v>
      </c>
      <c r="BG46" s="139">
        <f t="shared" si="35"/>
        <v>0</v>
      </c>
      <c r="BH46" s="139">
        <f t="shared" si="35"/>
        <v>0</v>
      </c>
      <c r="BI46" s="139">
        <f t="shared" si="35"/>
        <v>0</v>
      </c>
      <c r="BJ46" s="139">
        <f t="shared" si="35"/>
        <v>0</v>
      </c>
      <c r="BK46" s="139">
        <f t="shared" si="5"/>
        <v>0</v>
      </c>
    </row>
    <row r="47" spans="1:63" ht="19.5" thickBot="1">
      <c r="A47" s="68">
        <v>10</v>
      </c>
      <c r="B47" s="188"/>
      <c r="C47" s="188"/>
      <c r="D47" s="192"/>
      <c r="E47" s="1" t="str">
        <f t="shared" si="36"/>
        <v/>
      </c>
      <c r="F47" s="274"/>
      <c r="G47" s="94"/>
      <c r="H47" s="94"/>
      <c r="I47" s="94"/>
      <c r="J47" s="94"/>
      <c r="K47" s="94"/>
      <c r="L47" s="94"/>
      <c r="M47" s="94"/>
      <c r="N47" s="94"/>
      <c r="O47" s="94"/>
      <c r="P47" s="94"/>
      <c r="Q47" s="94"/>
      <c r="R47" s="94"/>
      <c r="S47" s="94"/>
      <c r="T47" s="94"/>
      <c r="U47" s="94"/>
      <c r="V47" s="94"/>
      <c r="W47" s="276" t="str">
        <f t="shared" si="1"/>
        <v/>
      </c>
      <c r="Y47" s="105">
        <f t="shared" si="34"/>
        <v>10</v>
      </c>
      <c r="Z47" s="47">
        <f>IF($B47='Reference Cells'!$A$6,$D47*'Fund Stats'!B$21,IF($B47='Reference Cells'!$A$3,$D47*'Fund Stats'!B$20,IF($B47='Reference Cells'!$A$4,$D47*'Fund Stats'!B$22,IF($B47='Reference Cells'!$A$5,$D47*'Fund Stats'!B$23,IF($B47='Reference Cells'!$A$7,$D47*'Fund Stats'!B$24,IF($B47='Reference Cells'!$A$8,$D47*'Fund Stats'!B$25,IF(OR($B47='Reference Cells'!$A$2,$B47='Reference Cells'!$A$9),$D47*F47,"")))))))</f>
        <v>0</v>
      </c>
      <c r="AA47" s="47">
        <f>IF($B47='Reference Cells'!$A$6,$D47*'Fund Stats'!C$21,IF($B47='Reference Cells'!$A$3,$D47*'Fund Stats'!C$20,IF($B47='Reference Cells'!$A$4,$D47*'Fund Stats'!C$22,IF($B47='Reference Cells'!$A$5,$D47*'Fund Stats'!C$23,IF($B47='Reference Cells'!$A$7,$D47*'Fund Stats'!C$24,IF($B47='Reference Cells'!$A$8,$D47*'Fund Stats'!C$25,IF(OR($B47='Reference Cells'!$A$2,$B47='Reference Cells'!$A$9),$D47*G47,"")))))))</f>
        <v>0</v>
      </c>
      <c r="AB47" s="47">
        <f>IF($B47='Reference Cells'!$A$6,$D47*'Fund Stats'!D$21,IF($B47='Reference Cells'!$A$3,$D47*'Fund Stats'!D$20,IF($B47='Reference Cells'!$A$4,$D47*'Fund Stats'!D$22,IF($B47='Reference Cells'!$A$5,$D47*'Fund Stats'!D$23,IF($B47='Reference Cells'!$A$7,$D47*'Fund Stats'!D$24,IF($B47='Reference Cells'!$A$8,$D47*'Fund Stats'!D$25,IF(OR($B47='Reference Cells'!$A$2,$B47='Reference Cells'!$A$9),$D47*H47,"")))))))</f>
        <v>0</v>
      </c>
      <c r="AC47" s="47">
        <f>IF($B47='Reference Cells'!$A$6,$D47*'Fund Stats'!E$21,IF($B47='Reference Cells'!$A$3,$D47*'Fund Stats'!E$20,IF($B47='Reference Cells'!$A$4,$D47*'Fund Stats'!E$22,IF($B47='Reference Cells'!$A$5,$D47*'Fund Stats'!E$23,IF($B47='Reference Cells'!$A$7,$D47*'Fund Stats'!E$24,IF($B47='Reference Cells'!$A$8,$D47*'Fund Stats'!E$25,IF(OR($B47='Reference Cells'!$A$2,$B47='Reference Cells'!$A$9),$D47*I47,"")))))))</f>
        <v>0</v>
      </c>
      <c r="AD47" s="47">
        <f>IF($B47='Reference Cells'!$A$6,$D47*'Fund Stats'!F$21,IF($B47='Reference Cells'!$A$3,$D47*'Fund Stats'!F$20,IF($B47='Reference Cells'!$A$4,$D47*'Fund Stats'!F$22,IF($B47='Reference Cells'!$A$5,$D47*'Fund Stats'!F$23,IF($B47='Reference Cells'!$A$7,$D47*'Fund Stats'!F$24,IF($B47='Reference Cells'!$A$8,$D47*'Fund Stats'!F$25,IF(OR($B47='Reference Cells'!$A$2,$B47='Reference Cells'!$A$9),$D47*J47,"")))))))</f>
        <v>0</v>
      </c>
      <c r="AE47" s="47">
        <f>IF($B47='Reference Cells'!$A$6,$D47*'Fund Stats'!G$21,IF($B47='Reference Cells'!$A$3,$D47*'Fund Stats'!G$20,IF($B47='Reference Cells'!$A$4,$D47*'Fund Stats'!G$22,IF($B47='Reference Cells'!$A$5,$D47*'Fund Stats'!G$23,IF($B47='Reference Cells'!$A$7,$D47*'Fund Stats'!G$24,IF($B47='Reference Cells'!$A$8,$D47*'Fund Stats'!G$25,IF(OR($B47='Reference Cells'!$A$2,$B47='Reference Cells'!$A$9),$D47*K47,"")))))))</f>
        <v>0</v>
      </c>
      <c r="AF47" s="47">
        <f>IF($B47='Reference Cells'!$A$6,$D47*'Fund Stats'!H$21,IF($B47='Reference Cells'!$A$3,$D47*'Fund Stats'!H$20,IF($B47='Reference Cells'!$A$4,$D47*'Fund Stats'!H$22,IF($B47='Reference Cells'!$A$5,$D47*'Fund Stats'!H$23,IF($B47='Reference Cells'!$A$7,$D47*'Fund Stats'!H$24,IF($B47='Reference Cells'!$A$8,$D47*'Fund Stats'!H$25,IF(OR($B47='Reference Cells'!$A$2,$B47='Reference Cells'!$A$9),$D47*L47,"")))))))</f>
        <v>0</v>
      </c>
      <c r="AG47" s="47">
        <f>IF($B47='Reference Cells'!$A$6,$D47*'Fund Stats'!I$21,IF($B47='Reference Cells'!$A$3,$D47*'Fund Stats'!I$20,IF($B47='Reference Cells'!$A$4,$D47*'Fund Stats'!I$22,IF($B47='Reference Cells'!$A$5,$D47*'Fund Stats'!I$23,IF($B47='Reference Cells'!$A$7,$D47*'Fund Stats'!I$24,IF($B47='Reference Cells'!$A$8,$D47*'Fund Stats'!I$25,IF(OR($B47='Reference Cells'!$A$2,$B47='Reference Cells'!$A$9),$D47*M47,"")))))))</f>
        <v>0</v>
      </c>
      <c r="AH47" s="47">
        <f>IF($B47='Reference Cells'!$A$6,$D47*'Fund Stats'!J$21,IF($B47='Reference Cells'!$A$3,$D47*'Fund Stats'!J$20,IF($B47='Reference Cells'!$A$4,$D47*'Fund Stats'!J$22,IF($B47='Reference Cells'!$A$5,$D47*'Fund Stats'!J$23,IF($B47='Reference Cells'!$A$7,$D47*'Fund Stats'!J$24,IF($B47='Reference Cells'!$A$8,$D47*'Fund Stats'!J$25,IF(OR($B47='Reference Cells'!$A$2,$B47='Reference Cells'!$A$9),$D47*N47,"")))))))</f>
        <v>0</v>
      </c>
      <c r="AI47" s="47">
        <f>IF($B47='Reference Cells'!$A$6,$D47*'Fund Stats'!K$21,IF($B47='Reference Cells'!$A$3,$D47*'Fund Stats'!K$20,IF($B47='Reference Cells'!$A$4,$D47*'Fund Stats'!K$22,IF($B47='Reference Cells'!$A$5,$D47*'Fund Stats'!K$23,IF($B47='Reference Cells'!$A$7,$D47*'Fund Stats'!K$24,IF($B47='Reference Cells'!$A$8,$D47*'Fund Stats'!K$25,IF(OR($B47='Reference Cells'!$A$2,$B47='Reference Cells'!$A$9),$D47*O47,"")))))))</f>
        <v>0</v>
      </c>
      <c r="AJ47" s="47">
        <f>IF($B47='Reference Cells'!$A$6,$D47*'Fund Stats'!L$21,IF($B47='Reference Cells'!$A$3,$D47*'Fund Stats'!L$20,IF($B47='Reference Cells'!$A$4,$D47*'Fund Stats'!L$22,IF($B47='Reference Cells'!$A$5,$D47*'Fund Stats'!L$23,IF($B47='Reference Cells'!$A$7,$D47*'Fund Stats'!L$24,IF($B47='Reference Cells'!$A$8,$D47*'Fund Stats'!L$25,IF(OR($B47='Reference Cells'!$A$2,$B47='Reference Cells'!$A$9),$D47*P47,"")))))))</f>
        <v>0</v>
      </c>
      <c r="AK47" s="106">
        <f>IF($B47='Reference Cells'!$A$6,$D47*'Fund Stats'!M$21,IF($B47='Reference Cells'!$A$3,$D47*'Fund Stats'!M$20,IF($B47='Reference Cells'!$A$4,$D47*'Fund Stats'!M$22,IF($B47='Reference Cells'!$A$5,$D47*'Fund Stats'!M$23,IF($B47='Reference Cells'!$A$7,$D47*'Fund Stats'!M$24,IF($B47='Reference Cells'!$A$8,$D47*'Fund Stats'!M$25,IF(OR($B47='Reference Cells'!$A$2,$B47='Reference Cells'!$A$9),$D47*Q47,"")))))))</f>
        <v>0</v>
      </c>
      <c r="AL47" s="106">
        <f>IF($B47='Reference Cells'!$A$6,$D47*'Fund Stats'!N$21,IF($B47='Reference Cells'!$A$3,$D47*'Fund Stats'!N$20,IF($B47='Reference Cells'!$A$4,$D47*'Fund Stats'!N$22,IF($B47='Reference Cells'!$A$5,$D47*'Fund Stats'!N$23,IF($B47='Reference Cells'!$A$7,$D47*'Fund Stats'!N$24,IF($B47='Reference Cells'!$A$8,$D47*'Fund Stats'!N$25,IF(OR($B47='Reference Cells'!$A$2,$B47='Reference Cells'!$A$9),$D47*R47,"")))))))</f>
        <v>0</v>
      </c>
      <c r="AM47" s="106">
        <f>IF($B47='Reference Cells'!$A$6,$D47*'Fund Stats'!O$21,IF($B47='Reference Cells'!$A$3,$D47*'Fund Stats'!O$20,IF($B47='Reference Cells'!$A$4,$D47*'Fund Stats'!O$22,IF($B47='Reference Cells'!$A$5,$D47*'Fund Stats'!O$23,IF($B47='Reference Cells'!$A$7,$D47*'Fund Stats'!O$24,IF($B47='Reference Cells'!$A$8,$D47*'Fund Stats'!O$25,IF(OR($B47='Reference Cells'!$A$2,$B47='Reference Cells'!$A$9),$D47*S47,"")))))))</f>
        <v>0</v>
      </c>
      <c r="AN47" s="106">
        <f>IF($B47='Reference Cells'!$A$6,$D47*'Fund Stats'!P$21,IF($B47='Reference Cells'!$A$3,$D47*'Fund Stats'!P$20,IF($B47='Reference Cells'!$A$4,$D47*'Fund Stats'!P$22,IF($B47='Reference Cells'!$A$5,$D47*'Fund Stats'!P$23,IF($B47='Reference Cells'!$A$7,$D47*'Fund Stats'!P$24,IF($B47='Reference Cells'!$A$8,$D47*'Fund Stats'!P$25,IF(OR($B47='Reference Cells'!$A$2,$B47='Reference Cells'!$A$9),$D47*T47,"")))))))</f>
        <v>0</v>
      </c>
      <c r="AO47" s="106">
        <f>IF($B47='Reference Cells'!$A$6,$D47*'Fund Stats'!Q$21,IF($B47='Reference Cells'!$A$3,$D47*'Fund Stats'!Q$20,IF($B47='Reference Cells'!$A$4,$D47*'Fund Stats'!Q$22,IF($B47='Reference Cells'!$A$5,$D47*'Fund Stats'!Q$23,IF($B47='Reference Cells'!$A$7,$D47*'Fund Stats'!Q$24,IF($B47='Reference Cells'!$A$8,$D47*'Fund Stats'!Q$25,IF(OR($B47='Reference Cells'!$A$2,$B47='Reference Cells'!$A$9),$D47*U47,"")))))))</f>
        <v>0</v>
      </c>
      <c r="AP47" s="106">
        <f>IF($B47='Reference Cells'!$A$6,$D47*'Fund Stats'!R$21,IF($B47='Reference Cells'!$A$3,$D47*'Fund Stats'!R$20,IF($B47='Reference Cells'!$A$4,$D47*'Fund Stats'!R$22,IF($B47='Reference Cells'!$A$5,$D47*'Fund Stats'!R$23,IF($B47='Reference Cells'!$A$7,$D47*'Fund Stats'!R$24,IF($B47='Reference Cells'!$A$8,$D47*'Fund Stats'!R$25,IF(OR($B47='Reference Cells'!$A$2,$B47='Reference Cells'!$A$9),$D47*V47,"")))))))</f>
        <v>0</v>
      </c>
      <c r="AQ47" s="46"/>
      <c r="AR47" s="51" t="s">
        <v>35</v>
      </c>
      <c r="AT47" s="139">
        <f t="shared" si="37"/>
        <v>0</v>
      </c>
      <c r="AU47" s="139">
        <f t="shared" si="35"/>
        <v>0</v>
      </c>
      <c r="AV47" s="139">
        <f t="shared" si="35"/>
        <v>0</v>
      </c>
      <c r="AW47" s="139">
        <f t="shared" si="35"/>
        <v>0</v>
      </c>
      <c r="AX47" s="139">
        <f t="shared" si="35"/>
        <v>0</v>
      </c>
      <c r="AY47" s="139">
        <f t="shared" si="35"/>
        <v>0</v>
      </c>
      <c r="AZ47" s="139">
        <f t="shared" si="35"/>
        <v>0</v>
      </c>
      <c r="BA47" s="139">
        <f t="shared" si="35"/>
        <v>0</v>
      </c>
      <c r="BB47" s="139">
        <f t="shared" si="35"/>
        <v>0</v>
      </c>
      <c r="BC47" s="139">
        <f t="shared" si="35"/>
        <v>0</v>
      </c>
      <c r="BD47" s="139">
        <f t="shared" si="35"/>
        <v>0</v>
      </c>
      <c r="BE47" s="139">
        <f t="shared" si="35"/>
        <v>0</v>
      </c>
      <c r="BF47" s="139">
        <f t="shared" si="35"/>
        <v>0</v>
      </c>
      <c r="BG47" s="139">
        <f t="shared" si="35"/>
        <v>0</v>
      </c>
      <c r="BH47" s="139">
        <f t="shared" si="35"/>
        <v>0</v>
      </c>
      <c r="BI47" s="139">
        <f t="shared" si="35"/>
        <v>0</v>
      </c>
      <c r="BJ47" s="139">
        <f t="shared" si="35"/>
        <v>0</v>
      </c>
      <c r="BK47" s="139">
        <f t="shared" si="5"/>
        <v>0</v>
      </c>
    </row>
    <row r="48" spans="1:63" ht="16.5" thickBot="1">
      <c r="A48" s="44"/>
      <c r="B48" s="44"/>
      <c r="C48" s="44"/>
      <c r="D48" s="101" t="s">
        <v>39</v>
      </c>
      <c r="E48" s="103">
        <f>SUM(D38:D47)</f>
        <v>0</v>
      </c>
      <c r="F48" s="59"/>
      <c r="G48" s="1"/>
      <c r="H48" s="1"/>
      <c r="I48" s="1"/>
      <c r="J48" s="1"/>
      <c r="K48" s="1"/>
      <c r="L48" s="1"/>
      <c r="M48" s="1"/>
      <c r="N48" s="1"/>
      <c r="O48" s="1"/>
      <c r="P48" s="1"/>
      <c r="Q48" s="1"/>
      <c r="R48" s="1"/>
      <c r="S48" s="1"/>
      <c r="T48" s="1"/>
      <c r="U48" s="1"/>
      <c r="V48" s="1"/>
      <c r="W48" s="59"/>
      <c r="Y48" s="115" t="s">
        <v>45</v>
      </c>
      <c r="Z48" s="108">
        <f>IF($E48=0,F37*$E$37,SUM(Z38:Z47)*$E$37)</f>
        <v>0</v>
      </c>
      <c r="AA48" s="108">
        <f t="shared" ref="AA48:AP48" si="38">IF($E48=0,G37*$E$37,SUM(AA38:AA47)*$E$37)</f>
        <v>0</v>
      </c>
      <c r="AB48" s="108">
        <f t="shared" si="38"/>
        <v>0</v>
      </c>
      <c r="AC48" s="108">
        <f t="shared" si="38"/>
        <v>0</v>
      </c>
      <c r="AD48" s="108">
        <f t="shared" si="38"/>
        <v>0</v>
      </c>
      <c r="AE48" s="108">
        <f t="shared" si="38"/>
        <v>0</v>
      </c>
      <c r="AF48" s="108">
        <f t="shared" si="38"/>
        <v>0</v>
      </c>
      <c r="AG48" s="108">
        <f t="shared" si="38"/>
        <v>0</v>
      </c>
      <c r="AH48" s="108">
        <f t="shared" si="38"/>
        <v>0</v>
      </c>
      <c r="AI48" s="108">
        <f t="shared" si="38"/>
        <v>0</v>
      </c>
      <c r="AJ48" s="108">
        <f t="shared" si="38"/>
        <v>0</v>
      </c>
      <c r="AK48" s="108">
        <f t="shared" si="38"/>
        <v>0</v>
      </c>
      <c r="AL48" s="108">
        <f t="shared" si="38"/>
        <v>0</v>
      </c>
      <c r="AM48" s="108">
        <f t="shared" si="38"/>
        <v>0</v>
      </c>
      <c r="AN48" s="108">
        <f t="shared" si="38"/>
        <v>0</v>
      </c>
      <c r="AO48" s="108">
        <f t="shared" si="38"/>
        <v>0</v>
      </c>
      <c r="AP48" s="108">
        <f t="shared" si="38"/>
        <v>0</v>
      </c>
      <c r="AQ48" s="108"/>
      <c r="AR48" s="109">
        <f>SUM(Z48:AP48)</f>
        <v>0</v>
      </c>
      <c r="AT48" s="140"/>
      <c r="AU48" s="140"/>
      <c r="AV48" s="140"/>
      <c r="AW48" s="140"/>
      <c r="AX48" s="140"/>
      <c r="AY48" s="140"/>
      <c r="AZ48" s="140"/>
      <c r="BA48" s="140"/>
      <c r="BB48" s="140"/>
      <c r="BC48" s="140"/>
      <c r="BD48" s="140"/>
      <c r="BE48" s="140"/>
      <c r="BF48" s="140"/>
      <c r="BG48" s="140"/>
      <c r="BH48" s="140"/>
      <c r="BI48" s="140"/>
      <c r="BJ48" s="140"/>
      <c r="BK48" s="140"/>
    </row>
    <row r="49" spans="1:63">
      <c r="A49" s="44"/>
      <c r="B49" s="44"/>
      <c r="C49" s="44"/>
      <c r="D49" s="1"/>
      <c r="E49" s="1"/>
      <c r="F49" s="59"/>
      <c r="G49" s="1"/>
      <c r="H49" s="1"/>
      <c r="I49" s="1"/>
      <c r="J49" s="1"/>
      <c r="K49" s="1"/>
      <c r="L49" s="1"/>
      <c r="M49" s="1"/>
      <c r="N49" s="1"/>
      <c r="O49" s="1"/>
      <c r="P49" s="1"/>
      <c r="Q49" s="1"/>
      <c r="R49" s="1"/>
      <c r="S49" s="1"/>
      <c r="T49" s="1"/>
      <c r="U49" s="1"/>
      <c r="V49" s="1"/>
      <c r="W49" s="59"/>
      <c r="Y49" s="120" t="s">
        <v>41</v>
      </c>
      <c r="Z49" s="141">
        <f>$B$4*Z48</f>
        <v>0</v>
      </c>
      <c r="AA49" s="141">
        <f t="shared" ref="AA49:AP49" si="39">$B$4*AA48</f>
        <v>0</v>
      </c>
      <c r="AB49" s="141">
        <f t="shared" si="39"/>
        <v>0</v>
      </c>
      <c r="AC49" s="141">
        <f t="shared" si="39"/>
        <v>0</v>
      </c>
      <c r="AD49" s="141">
        <f t="shared" si="39"/>
        <v>0</v>
      </c>
      <c r="AE49" s="141">
        <f t="shared" si="39"/>
        <v>0</v>
      </c>
      <c r="AF49" s="141">
        <f t="shared" si="39"/>
        <v>0</v>
      </c>
      <c r="AG49" s="141">
        <f t="shared" si="39"/>
        <v>0</v>
      </c>
      <c r="AH49" s="141">
        <f t="shared" si="39"/>
        <v>0</v>
      </c>
      <c r="AI49" s="141">
        <f t="shared" si="39"/>
        <v>0</v>
      </c>
      <c r="AJ49" s="141">
        <f t="shared" si="39"/>
        <v>0</v>
      </c>
      <c r="AK49" s="141">
        <f t="shared" si="39"/>
        <v>0</v>
      </c>
      <c r="AL49" s="141">
        <f t="shared" si="39"/>
        <v>0</v>
      </c>
      <c r="AM49" s="141">
        <f t="shared" si="39"/>
        <v>0</v>
      </c>
      <c r="AN49" s="141">
        <f t="shared" si="39"/>
        <v>0</v>
      </c>
      <c r="AO49" s="141">
        <f t="shared" si="39"/>
        <v>0</v>
      </c>
      <c r="AP49" s="141">
        <f t="shared" si="39"/>
        <v>0</v>
      </c>
      <c r="AQ49" s="141"/>
      <c r="AR49" s="142">
        <f t="shared" ref="AR49:AR50" si="40">SUM(Z49:AP49)</f>
        <v>0</v>
      </c>
      <c r="AS49" s="141"/>
      <c r="AT49" s="140"/>
      <c r="AU49" s="140"/>
      <c r="AV49" s="140"/>
      <c r="AW49" s="140"/>
      <c r="AX49" s="140"/>
      <c r="AY49" s="140"/>
      <c r="AZ49" s="140"/>
      <c r="BA49" s="140"/>
      <c r="BB49" s="140"/>
      <c r="BC49" s="140"/>
      <c r="BD49" s="140"/>
      <c r="BE49" s="140"/>
      <c r="BF49" s="140"/>
      <c r="BG49" s="140"/>
      <c r="BH49" s="140"/>
      <c r="BI49" s="140"/>
      <c r="BJ49" s="140"/>
      <c r="BK49" s="140"/>
    </row>
    <row r="50" spans="1:63" ht="16.5" thickBot="1">
      <c r="A50" s="44"/>
      <c r="B50" s="169" t="s">
        <v>111</v>
      </c>
      <c r="C50" s="169" t="s">
        <v>105</v>
      </c>
      <c r="D50" s="169" t="s">
        <v>110</v>
      </c>
      <c r="E50" s="169" t="s">
        <v>112</v>
      </c>
      <c r="F50" s="59"/>
      <c r="G50" s="1"/>
      <c r="H50" s="1"/>
      <c r="I50" s="1"/>
      <c r="J50" s="1"/>
      <c r="K50" s="1"/>
      <c r="L50" s="1"/>
      <c r="M50" s="1"/>
      <c r="N50" s="1"/>
      <c r="O50" s="1"/>
      <c r="P50" s="1"/>
      <c r="Q50" s="1"/>
      <c r="R50" s="1"/>
      <c r="S50" s="1"/>
      <c r="T50" s="1"/>
      <c r="U50" s="1"/>
      <c r="V50" s="1"/>
      <c r="W50" s="292"/>
      <c r="Y50" s="117" t="s">
        <v>42</v>
      </c>
      <c r="Z50" s="118">
        <f>$D$3*Z48</f>
        <v>0</v>
      </c>
      <c r="AA50" s="118">
        <f t="shared" ref="AA50:AP50" si="41">$D$3*AA48</f>
        <v>0</v>
      </c>
      <c r="AB50" s="118">
        <f t="shared" si="41"/>
        <v>0</v>
      </c>
      <c r="AC50" s="118">
        <f t="shared" si="41"/>
        <v>0</v>
      </c>
      <c r="AD50" s="118">
        <f t="shared" si="41"/>
        <v>0</v>
      </c>
      <c r="AE50" s="118">
        <f t="shared" si="41"/>
        <v>0</v>
      </c>
      <c r="AF50" s="118">
        <f t="shared" si="41"/>
        <v>0</v>
      </c>
      <c r="AG50" s="118">
        <f t="shared" si="41"/>
        <v>0</v>
      </c>
      <c r="AH50" s="118">
        <f t="shared" si="41"/>
        <v>0</v>
      </c>
      <c r="AI50" s="118">
        <f t="shared" si="41"/>
        <v>0</v>
      </c>
      <c r="AJ50" s="118">
        <f t="shared" si="41"/>
        <v>0</v>
      </c>
      <c r="AK50" s="118">
        <f t="shared" si="41"/>
        <v>0</v>
      </c>
      <c r="AL50" s="118">
        <f t="shared" si="41"/>
        <v>0</v>
      </c>
      <c r="AM50" s="118">
        <f t="shared" si="41"/>
        <v>0</v>
      </c>
      <c r="AN50" s="118">
        <f t="shared" si="41"/>
        <v>0</v>
      </c>
      <c r="AO50" s="118">
        <f t="shared" si="41"/>
        <v>0</v>
      </c>
      <c r="AP50" s="118">
        <f t="shared" si="41"/>
        <v>0</v>
      </c>
      <c r="AQ50" s="118"/>
      <c r="AR50" s="119">
        <f t="shared" si="40"/>
        <v>0</v>
      </c>
      <c r="AT50" s="140"/>
      <c r="AU50" s="140"/>
      <c r="AV50" s="140"/>
      <c r="AW50" s="140"/>
      <c r="AX50" s="140"/>
      <c r="AY50" s="140"/>
      <c r="AZ50" s="140"/>
      <c r="BA50" s="140"/>
      <c r="BB50" s="140"/>
      <c r="BC50" s="140"/>
      <c r="BD50" s="140"/>
      <c r="BE50" s="140"/>
      <c r="BF50" s="140"/>
      <c r="BG50" s="140"/>
      <c r="BH50" s="140"/>
      <c r="BI50" s="140"/>
      <c r="BJ50" s="140"/>
      <c r="BK50" s="140"/>
    </row>
    <row r="51" spans="1:63" ht="19.5" thickBot="1">
      <c r="A51" s="298" t="s">
        <v>46</v>
      </c>
      <c r="B51" s="281"/>
      <c r="C51" s="281"/>
      <c r="D51" s="282" t="s">
        <v>37</v>
      </c>
      <c r="E51" s="283"/>
      <c r="F51" s="284"/>
      <c r="G51" s="275"/>
      <c r="H51" s="275"/>
      <c r="I51" s="275"/>
      <c r="J51" s="275"/>
      <c r="K51" s="275"/>
      <c r="L51" s="275"/>
      <c r="M51" s="275"/>
      <c r="N51" s="275"/>
      <c r="O51" s="275"/>
      <c r="P51" s="275"/>
      <c r="Q51" s="275"/>
      <c r="R51" s="275"/>
      <c r="S51" s="275"/>
      <c r="T51" s="275"/>
      <c r="U51" s="275"/>
      <c r="V51" s="275"/>
      <c r="W51" s="291" t="str">
        <f t="shared" si="1"/>
        <v>See Table to Right</v>
      </c>
      <c r="Y51" s="58" t="str">
        <f t="shared" ref="Y51:Y61" si="42">A51</f>
        <v>Providing Non-Grant Svcs to the Community and Community Engagement</v>
      </c>
      <c r="Z51" s="58"/>
      <c r="AA51" s="58"/>
      <c r="AB51" s="58"/>
      <c r="AC51" s="58"/>
      <c r="AD51" s="58"/>
      <c r="AE51" s="58"/>
      <c r="AF51" s="58"/>
      <c r="AG51" s="58"/>
      <c r="AH51" s="58"/>
      <c r="AI51" s="58"/>
      <c r="AJ51" s="58"/>
      <c r="AK51" s="58"/>
      <c r="AL51" s="58"/>
      <c r="AM51" s="58"/>
      <c r="AN51" s="58"/>
      <c r="AO51" s="58"/>
      <c r="AP51" s="58"/>
      <c r="AQ51" s="58"/>
      <c r="AR51" s="46"/>
      <c r="AT51" s="140" t="str">
        <f t="shared" si="10"/>
        <v/>
      </c>
      <c r="AU51" s="140" t="str">
        <f t="shared" si="11"/>
        <v/>
      </c>
      <c r="AV51" s="140" t="str">
        <f t="shared" si="12"/>
        <v/>
      </c>
      <c r="AW51" s="140" t="str">
        <f t="shared" si="13"/>
        <v/>
      </c>
      <c r="AX51" s="140" t="str">
        <f t="shared" si="14"/>
        <v/>
      </c>
      <c r="AY51" s="140" t="str">
        <f t="shared" si="15"/>
        <v/>
      </c>
      <c r="AZ51" s="140" t="str">
        <f t="shared" si="16"/>
        <v/>
      </c>
      <c r="BA51" s="140" t="str">
        <f t="shared" si="17"/>
        <v/>
      </c>
      <c r="BB51" s="140" t="str">
        <f t="shared" si="18"/>
        <v/>
      </c>
      <c r="BC51" s="140" t="str">
        <f t="shared" si="19"/>
        <v/>
      </c>
      <c r="BD51" s="140" t="str">
        <f t="shared" si="20"/>
        <v/>
      </c>
      <c r="BE51" s="140" t="str">
        <f t="shared" si="21"/>
        <v/>
      </c>
      <c r="BF51" s="140" t="str">
        <f t="shared" si="22"/>
        <v/>
      </c>
      <c r="BG51" s="140" t="str">
        <f t="shared" si="23"/>
        <v/>
      </c>
      <c r="BH51" s="140" t="str">
        <f t="shared" si="24"/>
        <v/>
      </c>
      <c r="BI51" s="140" t="str">
        <f t="shared" si="25"/>
        <v/>
      </c>
      <c r="BJ51" s="140" t="str">
        <f t="shared" si="26"/>
        <v/>
      </c>
      <c r="BK51" s="140"/>
    </row>
    <row r="52" spans="1:63" ht="18" customHeight="1">
      <c r="A52" s="68">
        <v>1</v>
      </c>
      <c r="B52" s="188"/>
      <c r="C52" s="189" t="s">
        <v>181</v>
      </c>
      <c r="D52" s="190"/>
      <c r="E52" s="1" t="str">
        <f>IF(B52="","",IF(B52="Estimate of Time","Use Worksheet --&gt;", HYPERLINK(Y52,"see Calculations")))</f>
        <v/>
      </c>
      <c r="F52" s="284"/>
      <c r="G52" s="94"/>
      <c r="H52" s="94"/>
      <c r="I52" s="94"/>
      <c r="J52" s="94"/>
      <c r="K52" s="94"/>
      <c r="L52" s="94"/>
      <c r="M52" s="94"/>
      <c r="N52" s="94"/>
      <c r="O52" s="94"/>
      <c r="P52" s="94"/>
      <c r="Q52" s="94"/>
      <c r="R52" s="94"/>
      <c r="S52" s="94"/>
      <c r="T52" s="94"/>
      <c r="U52" s="94"/>
      <c r="V52" s="94"/>
      <c r="W52" s="276" t="str">
        <f t="shared" si="1"/>
        <v/>
      </c>
      <c r="Y52" s="32">
        <f t="shared" si="42"/>
        <v>1</v>
      </c>
      <c r="Z52" s="47">
        <f>IF($B52='Reference Cells'!$A$6,$D52*'Fund Stats'!B$21,IF($B52='Reference Cells'!$A$3,$D52*'Fund Stats'!B$20,IF($B52='Reference Cells'!$A$4,$D52*'Fund Stats'!B$22,IF($B52='Reference Cells'!$A$5,$D52*'Fund Stats'!B$23,IF($B52='Reference Cells'!$A$7,$D52*'Fund Stats'!B$24,IF($B52='Reference Cells'!$A$8,$D52*'Fund Stats'!B$25,IF(OR($B52='Reference Cells'!$A$2,$B52='Reference Cells'!$A$9),$D52*F52,"")))))))</f>
        <v>0</v>
      </c>
      <c r="AA52" s="47">
        <f>IF($B52='Reference Cells'!$A$6,$D52*'Fund Stats'!C$21,IF($B52='Reference Cells'!$A$3,$D52*'Fund Stats'!C$20,IF($B52='Reference Cells'!$A$4,$D52*'Fund Stats'!C$22,IF($B52='Reference Cells'!$A$5,$D52*'Fund Stats'!C$23,IF($B52='Reference Cells'!$A$7,$D52*'Fund Stats'!C$24,IF($B52='Reference Cells'!$A$8,$D52*'Fund Stats'!C$25,IF(OR($B52='Reference Cells'!$A$2,$B52='Reference Cells'!$A$9),$D52*G52,"")))))))</f>
        <v>0</v>
      </c>
      <c r="AB52" s="47">
        <f>IF($B52='Reference Cells'!$A$6,$D52*'Fund Stats'!D$21,IF($B52='Reference Cells'!$A$3,$D52*'Fund Stats'!D$20,IF($B52='Reference Cells'!$A$4,$D52*'Fund Stats'!D$22,IF($B52='Reference Cells'!$A$5,$D52*'Fund Stats'!D$23,IF($B52='Reference Cells'!$A$7,$D52*'Fund Stats'!D$24,IF($B52='Reference Cells'!$A$8,$D52*'Fund Stats'!D$25,IF(OR($B52='Reference Cells'!$A$2,$B52='Reference Cells'!$A$9),$D52*H52,"")))))))</f>
        <v>0</v>
      </c>
      <c r="AC52" s="47">
        <f>IF($B52='Reference Cells'!$A$6,$D52*'Fund Stats'!E$21,IF($B52='Reference Cells'!$A$3,$D52*'Fund Stats'!E$20,IF($B52='Reference Cells'!$A$4,$D52*'Fund Stats'!E$22,IF($B52='Reference Cells'!$A$5,$D52*'Fund Stats'!E$23,IF($B52='Reference Cells'!$A$7,$D52*'Fund Stats'!E$24,IF($B52='Reference Cells'!$A$8,$D52*'Fund Stats'!E$25,IF(OR($B52='Reference Cells'!$A$2,$B52='Reference Cells'!$A$9),$D52*I52,"")))))))</f>
        <v>0</v>
      </c>
      <c r="AD52" s="47">
        <f>IF($B52='Reference Cells'!$A$6,$D52*'Fund Stats'!F$21,IF($B52='Reference Cells'!$A$3,$D52*'Fund Stats'!F$20,IF($B52='Reference Cells'!$A$4,$D52*'Fund Stats'!F$22,IF($B52='Reference Cells'!$A$5,$D52*'Fund Stats'!F$23,IF($B52='Reference Cells'!$A$7,$D52*'Fund Stats'!F$24,IF($B52='Reference Cells'!$A$8,$D52*'Fund Stats'!F$25,IF(OR($B52='Reference Cells'!$A$2,$B52='Reference Cells'!$A$9),$D52*J52,"")))))))</f>
        <v>0</v>
      </c>
      <c r="AE52" s="47">
        <f>IF($B52='Reference Cells'!$A$6,$D52*'Fund Stats'!G$21,IF($B52='Reference Cells'!$A$3,$D52*'Fund Stats'!G$20,IF($B52='Reference Cells'!$A$4,$D52*'Fund Stats'!G$22,IF($B52='Reference Cells'!$A$5,$D52*'Fund Stats'!G$23,IF($B52='Reference Cells'!$A$7,$D52*'Fund Stats'!G$24,IF($B52='Reference Cells'!$A$8,$D52*'Fund Stats'!G$25,IF(OR($B52='Reference Cells'!$A$2,$B52='Reference Cells'!$A$9),$D52*K52,"")))))))</f>
        <v>0</v>
      </c>
      <c r="AF52" s="47">
        <f>IF($B52='Reference Cells'!$A$6,$D52*'Fund Stats'!H$21,IF($B52='Reference Cells'!$A$3,$D52*'Fund Stats'!H$20,IF($B52='Reference Cells'!$A$4,$D52*'Fund Stats'!H$22,IF($B52='Reference Cells'!$A$5,$D52*'Fund Stats'!H$23,IF($B52='Reference Cells'!$A$7,$D52*'Fund Stats'!H$24,IF($B52='Reference Cells'!$A$8,$D52*'Fund Stats'!H$25,IF(OR($B52='Reference Cells'!$A$2,$B52='Reference Cells'!$A$9),$D52*L52,"")))))))</f>
        <v>0</v>
      </c>
      <c r="AG52" s="47">
        <f>IF($B52='Reference Cells'!$A$6,$D52*'Fund Stats'!I$21,IF($B52='Reference Cells'!$A$3,$D52*'Fund Stats'!I$20,IF($B52='Reference Cells'!$A$4,$D52*'Fund Stats'!I$22,IF($B52='Reference Cells'!$A$5,$D52*'Fund Stats'!I$23,IF($B52='Reference Cells'!$A$7,$D52*'Fund Stats'!I$24,IF($B52='Reference Cells'!$A$8,$D52*'Fund Stats'!I$25,IF(OR($B52='Reference Cells'!$A$2,$B52='Reference Cells'!$A$9),$D52*M52,"")))))))</f>
        <v>0</v>
      </c>
      <c r="AH52" s="47">
        <f>IF($B52='Reference Cells'!$A$6,$D52*'Fund Stats'!J$21,IF($B52='Reference Cells'!$A$3,$D52*'Fund Stats'!J$20,IF($B52='Reference Cells'!$A$4,$D52*'Fund Stats'!J$22,IF($B52='Reference Cells'!$A$5,$D52*'Fund Stats'!J$23,IF($B52='Reference Cells'!$A$7,$D52*'Fund Stats'!J$24,IF($B52='Reference Cells'!$A$8,$D52*'Fund Stats'!J$25,IF(OR($B52='Reference Cells'!$A$2,$B52='Reference Cells'!$A$9),$D52*N52,"")))))))</f>
        <v>0</v>
      </c>
      <c r="AI52" s="47">
        <f>IF($B52='Reference Cells'!$A$6,$D52*'Fund Stats'!K$21,IF($B52='Reference Cells'!$A$3,$D52*'Fund Stats'!K$20,IF($B52='Reference Cells'!$A$4,$D52*'Fund Stats'!K$22,IF($B52='Reference Cells'!$A$5,$D52*'Fund Stats'!K$23,IF($B52='Reference Cells'!$A$7,$D52*'Fund Stats'!K$24,IF($B52='Reference Cells'!$A$8,$D52*'Fund Stats'!K$25,IF(OR($B52='Reference Cells'!$A$2,$B52='Reference Cells'!$A$9),$D52*O52,"")))))))</f>
        <v>0</v>
      </c>
      <c r="AJ52" s="47">
        <f>IF($B52='Reference Cells'!$A$6,$D52*'Fund Stats'!L$21,IF($B52='Reference Cells'!$A$3,$D52*'Fund Stats'!L$20,IF($B52='Reference Cells'!$A$4,$D52*'Fund Stats'!L$22,IF($B52='Reference Cells'!$A$5,$D52*'Fund Stats'!L$23,IF($B52='Reference Cells'!$A$7,$D52*'Fund Stats'!L$24,IF($B52='Reference Cells'!$A$8,$D52*'Fund Stats'!L$25,IF(OR($B52='Reference Cells'!$A$2,$B52='Reference Cells'!$A$9),$D52*P52,"")))))))</f>
        <v>0</v>
      </c>
      <c r="AK52" s="47">
        <f>IF($B52='Reference Cells'!$A$6,$D52*'Fund Stats'!M$21,IF($B52='Reference Cells'!$A$3,$D52*'Fund Stats'!M$20,IF($B52='Reference Cells'!$A$4,$D52*'Fund Stats'!M$22,IF($B52='Reference Cells'!$A$5,$D52*'Fund Stats'!M$23,IF($B52='Reference Cells'!$A$7,$D52*'Fund Stats'!M$24,IF($B52='Reference Cells'!$A$8,$D52*'Fund Stats'!M$25,IF(OR($B52='Reference Cells'!$A$2,$B52='Reference Cells'!$A$9),$D52*Q52,"")))))))</f>
        <v>0</v>
      </c>
      <c r="AL52" s="47">
        <f>IF($B52='Reference Cells'!$A$6,$D52*'Fund Stats'!N$21,IF($B52='Reference Cells'!$A$3,$D52*'Fund Stats'!N$20,IF($B52='Reference Cells'!$A$4,$D52*'Fund Stats'!N$22,IF($B52='Reference Cells'!$A$5,$D52*'Fund Stats'!N$23,IF($B52='Reference Cells'!$A$7,$D52*'Fund Stats'!N$24,IF($B52='Reference Cells'!$A$8,$D52*'Fund Stats'!N$25,IF(OR($B52='Reference Cells'!$A$2,$B52='Reference Cells'!$A$9),$D52*R52,"")))))))</f>
        <v>0</v>
      </c>
      <c r="AM52" s="47">
        <f>IF($B52='Reference Cells'!$A$6,$D52*'Fund Stats'!O$21,IF($B52='Reference Cells'!$A$3,$D52*'Fund Stats'!O$20,IF($B52='Reference Cells'!$A$4,$D52*'Fund Stats'!O$22,IF($B52='Reference Cells'!$A$5,$D52*'Fund Stats'!O$23,IF($B52='Reference Cells'!$A$7,$D52*'Fund Stats'!O$24,IF($B52='Reference Cells'!$A$8,$D52*'Fund Stats'!O$25,IF(OR($B52='Reference Cells'!$A$2,$B52='Reference Cells'!$A$9),$D52*S52,"")))))))</f>
        <v>0</v>
      </c>
      <c r="AN52" s="47">
        <f>IF($B52='Reference Cells'!$A$6,$D52*'Fund Stats'!P$21,IF($B52='Reference Cells'!$A$3,$D52*'Fund Stats'!P$20,IF($B52='Reference Cells'!$A$4,$D52*'Fund Stats'!P$22,IF($B52='Reference Cells'!$A$5,$D52*'Fund Stats'!P$23,IF($B52='Reference Cells'!$A$7,$D52*'Fund Stats'!P$24,IF($B52='Reference Cells'!$A$8,$D52*'Fund Stats'!P$25,IF(OR($B52='Reference Cells'!$A$2,$B52='Reference Cells'!$A$9),$D52*T52,"")))))))</f>
        <v>0</v>
      </c>
      <c r="AO52" s="47">
        <f>IF($B52='Reference Cells'!$A$6,$D52*'Fund Stats'!Q$21,IF($B52='Reference Cells'!$A$3,$D52*'Fund Stats'!Q$20,IF($B52='Reference Cells'!$A$4,$D52*'Fund Stats'!Q$22,IF($B52='Reference Cells'!$A$5,$D52*'Fund Stats'!Q$23,IF($B52='Reference Cells'!$A$7,$D52*'Fund Stats'!Q$24,IF($B52='Reference Cells'!$A$8,$D52*'Fund Stats'!Q$25,IF(OR($B52='Reference Cells'!$A$2,$B52='Reference Cells'!$A$9),$D52*U52,"")))))))</f>
        <v>0</v>
      </c>
      <c r="AP52" s="47">
        <f>IF($B52='Reference Cells'!$A$6,$D52*'Fund Stats'!R$21,IF($B52='Reference Cells'!$A$3,$D52*'Fund Stats'!R$20,IF($B52='Reference Cells'!$A$4,$D52*'Fund Stats'!R$22,IF($B52='Reference Cells'!$A$5,$D52*'Fund Stats'!R$23,IF($B52='Reference Cells'!$A$7,$D52*'Fund Stats'!R$24,IF($B52='Reference Cells'!$A$8,$D52*'Fund Stats'!R$25,IF(OR($B52='Reference Cells'!$A$2,$B52='Reference Cells'!$A$9),$D52*V52,"")))))))</f>
        <v>0</v>
      </c>
      <c r="AQ52" s="46"/>
      <c r="AT52" s="217">
        <f>IF(Z52="","",Z52*$E$51*$B$4)</f>
        <v>0</v>
      </c>
      <c r="AU52" s="217">
        <f t="shared" ref="AU52:BJ61" si="43">IF(AA52="","",AA52*$E$51*$B$4)</f>
        <v>0</v>
      </c>
      <c r="AV52" s="217">
        <f t="shared" si="43"/>
        <v>0</v>
      </c>
      <c r="AW52" s="217">
        <f t="shared" si="43"/>
        <v>0</v>
      </c>
      <c r="AX52" s="217">
        <f t="shared" si="43"/>
        <v>0</v>
      </c>
      <c r="AY52" s="217">
        <f t="shared" si="43"/>
        <v>0</v>
      </c>
      <c r="AZ52" s="217">
        <f t="shared" si="43"/>
        <v>0</v>
      </c>
      <c r="BA52" s="217">
        <f t="shared" si="43"/>
        <v>0</v>
      </c>
      <c r="BB52" s="217">
        <f t="shared" si="43"/>
        <v>0</v>
      </c>
      <c r="BC52" s="217">
        <f t="shared" si="43"/>
        <v>0</v>
      </c>
      <c r="BD52" s="217">
        <f t="shared" si="43"/>
        <v>0</v>
      </c>
      <c r="BE52" s="217">
        <f t="shared" si="43"/>
        <v>0</v>
      </c>
      <c r="BF52" s="217">
        <f t="shared" si="43"/>
        <v>0</v>
      </c>
      <c r="BG52" s="217">
        <f t="shared" si="43"/>
        <v>0</v>
      </c>
      <c r="BH52" s="217">
        <f t="shared" si="43"/>
        <v>0</v>
      </c>
      <c r="BI52" s="217">
        <f t="shared" si="43"/>
        <v>0</v>
      </c>
      <c r="BJ52" s="217">
        <f t="shared" si="43"/>
        <v>0</v>
      </c>
      <c r="BK52" s="217">
        <f>SUM(AT52:BJ52)</f>
        <v>0</v>
      </c>
    </row>
    <row r="53" spans="1:63" ht="18" customHeight="1">
      <c r="A53" s="68">
        <v>2</v>
      </c>
      <c r="B53" s="188"/>
      <c r="C53" s="189" t="s">
        <v>182</v>
      </c>
      <c r="D53" s="191"/>
      <c r="E53" s="1" t="str">
        <f t="shared" ref="E53:E61" si="44">IF(B53="","",IF(B53="Estimate of Time","Use Worksheet --&gt;", HYPERLINK(Y53,"see Calculations")))</f>
        <v/>
      </c>
      <c r="F53" s="284"/>
      <c r="G53" s="94"/>
      <c r="H53" s="94"/>
      <c r="I53" s="94"/>
      <c r="J53" s="94"/>
      <c r="K53" s="94"/>
      <c r="L53" s="94"/>
      <c r="M53" s="94"/>
      <c r="N53" s="94"/>
      <c r="O53" s="94"/>
      <c r="P53" s="94"/>
      <c r="Q53" s="94"/>
      <c r="R53" s="94"/>
      <c r="S53" s="94"/>
      <c r="T53" s="94"/>
      <c r="U53" s="94"/>
      <c r="V53" s="94"/>
      <c r="W53" s="276" t="str">
        <f t="shared" si="1"/>
        <v/>
      </c>
      <c r="Y53" s="32">
        <f t="shared" si="42"/>
        <v>2</v>
      </c>
      <c r="Z53" s="47">
        <f>IF($B53='Reference Cells'!$A$6,$D53*'Fund Stats'!B$21,IF($B53='Reference Cells'!$A$3,$D53*'Fund Stats'!B$20,IF($B53='Reference Cells'!$A$4,$D53*'Fund Stats'!B$22,IF($B53='Reference Cells'!$A$5,$D53*'Fund Stats'!B$23,IF($B53='Reference Cells'!$A$7,$D53*'Fund Stats'!B$24,IF($B53='Reference Cells'!$A$8,$D53*'Fund Stats'!B$25,IF(OR($B53='Reference Cells'!$A$2,$B53='Reference Cells'!$A$9),$D53*F53,"")))))))</f>
        <v>0</v>
      </c>
      <c r="AA53" s="47">
        <f>IF($B53='Reference Cells'!$A$6,$D53*'Fund Stats'!C$21,IF($B53='Reference Cells'!$A$3,$D53*'Fund Stats'!C$20,IF($B53='Reference Cells'!$A$4,$D53*'Fund Stats'!C$22,IF($B53='Reference Cells'!$A$5,$D53*'Fund Stats'!C$23,IF($B53='Reference Cells'!$A$7,$D53*'Fund Stats'!C$24,IF($B53='Reference Cells'!$A$8,$D53*'Fund Stats'!C$25,IF(OR($B53='Reference Cells'!$A$2,$B53='Reference Cells'!$A$9),$D53*G53,"")))))))</f>
        <v>0</v>
      </c>
      <c r="AB53" s="47">
        <f>IF($B53='Reference Cells'!$A$6,$D53*'Fund Stats'!D$21,IF($B53='Reference Cells'!$A$3,$D53*'Fund Stats'!D$20,IF($B53='Reference Cells'!$A$4,$D53*'Fund Stats'!D$22,IF($B53='Reference Cells'!$A$5,$D53*'Fund Stats'!D$23,IF($B53='Reference Cells'!$A$7,$D53*'Fund Stats'!D$24,IF($B53='Reference Cells'!$A$8,$D53*'Fund Stats'!D$25,IF(OR($B53='Reference Cells'!$A$2,$B53='Reference Cells'!$A$9),$D53*H53,"")))))))</f>
        <v>0</v>
      </c>
      <c r="AC53" s="47">
        <f>IF($B53='Reference Cells'!$A$6,$D53*'Fund Stats'!E$21,IF($B53='Reference Cells'!$A$3,$D53*'Fund Stats'!E$20,IF($B53='Reference Cells'!$A$4,$D53*'Fund Stats'!E$22,IF($B53='Reference Cells'!$A$5,$D53*'Fund Stats'!E$23,IF($B53='Reference Cells'!$A$7,$D53*'Fund Stats'!E$24,IF($B53='Reference Cells'!$A$8,$D53*'Fund Stats'!E$25,IF(OR($B53='Reference Cells'!$A$2,$B53='Reference Cells'!$A$9),$D53*I53,"")))))))</f>
        <v>0</v>
      </c>
      <c r="AD53" s="47">
        <f>IF($B53='Reference Cells'!$A$6,$D53*'Fund Stats'!F$21,IF($B53='Reference Cells'!$A$3,$D53*'Fund Stats'!F$20,IF($B53='Reference Cells'!$A$4,$D53*'Fund Stats'!F$22,IF($B53='Reference Cells'!$A$5,$D53*'Fund Stats'!F$23,IF($B53='Reference Cells'!$A$7,$D53*'Fund Stats'!F$24,IF($B53='Reference Cells'!$A$8,$D53*'Fund Stats'!F$25,IF(OR($B53='Reference Cells'!$A$2,$B53='Reference Cells'!$A$9),$D53*J53,"")))))))</f>
        <v>0</v>
      </c>
      <c r="AE53" s="47">
        <f>IF($B53='Reference Cells'!$A$6,$D53*'Fund Stats'!G$21,IF($B53='Reference Cells'!$A$3,$D53*'Fund Stats'!G$20,IF($B53='Reference Cells'!$A$4,$D53*'Fund Stats'!G$22,IF($B53='Reference Cells'!$A$5,$D53*'Fund Stats'!G$23,IF($B53='Reference Cells'!$A$7,$D53*'Fund Stats'!G$24,IF($B53='Reference Cells'!$A$8,$D53*'Fund Stats'!G$25,IF(OR($B53='Reference Cells'!$A$2,$B53='Reference Cells'!$A$9),$D53*K53,"")))))))</f>
        <v>0</v>
      </c>
      <c r="AF53" s="47">
        <f>IF($B53='Reference Cells'!$A$6,$D53*'Fund Stats'!H$21,IF($B53='Reference Cells'!$A$3,$D53*'Fund Stats'!H$20,IF($B53='Reference Cells'!$A$4,$D53*'Fund Stats'!H$22,IF($B53='Reference Cells'!$A$5,$D53*'Fund Stats'!H$23,IF($B53='Reference Cells'!$A$7,$D53*'Fund Stats'!H$24,IF($B53='Reference Cells'!$A$8,$D53*'Fund Stats'!H$25,IF(OR($B53='Reference Cells'!$A$2,$B53='Reference Cells'!$A$9),$D53*L53,"")))))))</f>
        <v>0</v>
      </c>
      <c r="AG53" s="47">
        <f>IF($B53='Reference Cells'!$A$6,$D53*'Fund Stats'!I$21,IF($B53='Reference Cells'!$A$3,$D53*'Fund Stats'!I$20,IF($B53='Reference Cells'!$A$4,$D53*'Fund Stats'!I$22,IF($B53='Reference Cells'!$A$5,$D53*'Fund Stats'!I$23,IF($B53='Reference Cells'!$A$7,$D53*'Fund Stats'!I$24,IF($B53='Reference Cells'!$A$8,$D53*'Fund Stats'!I$25,IF(OR($B53='Reference Cells'!$A$2,$B53='Reference Cells'!$A$9),$D53*M53,"")))))))</f>
        <v>0</v>
      </c>
      <c r="AH53" s="47">
        <f>IF($B53='Reference Cells'!$A$6,$D53*'Fund Stats'!J$21,IF($B53='Reference Cells'!$A$3,$D53*'Fund Stats'!J$20,IF($B53='Reference Cells'!$A$4,$D53*'Fund Stats'!J$22,IF($B53='Reference Cells'!$A$5,$D53*'Fund Stats'!J$23,IF($B53='Reference Cells'!$A$7,$D53*'Fund Stats'!J$24,IF($B53='Reference Cells'!$A$8,$D53*'Fund Stats'!J$25,IF(OR($B53='Reference Cells'!$A$2,$B53='Reference Cells'!$A$9),$D53*N53,"")))))))</f>
        <v>0</v>
      </c>
      <c r="AI53" s="47">
        <f>IF($B53='Reference Cells'!$A$6,$D53*'Fund Stats'!K$21,IF($B53='Reference Cells'!$A$3,$D53*'Fund Stats'!K$20,IF($B53='Reference Cells'!$A$4,$D53*'Fund Stats'!K$22,IF($B53='Reference Cells'!$A$5,$D53*'Fund Stats'!K$23,IF($B53='Reference Cells'!$A$7,$D53*'Fund Stats'!K$24,IF($B53='Reference Cells'!$A$8,$D53*'Fund Stats'!K$25,IF(OR($B53='Reference Cells'!$A$2,$B53='Reference Cells'!$A$9),$D53*O53,"")))))))</f>
        <v>0</v>
      </c>
      <c r="AJ53" s="47">
        <f>IF($B53='Reference Cells'!$A$6,$D53*'Fund Stats'!L$21,IF($B53='Reference Cells'!$A$3,$D53*'Fund Stats'!L$20,IF($B53='Reference Cells'!$A$4,$D53*'Fund Stats'!L$22,IF($B53='Reference Cells'!$A$5,$D53*'Fund Stats'!L$23,IF($B53='Reference Cells'!$A$7,$D53*'Fund Stats'!L$24,IF($B53='Reference Cells'!$A$8,$D53*'Fund Stats'!L$25,IF(OR($B53='Reference Cells'!$A$2,$B53='Reference Cells'!$A$9),$D53*P53,"")))))))</f>
        <v>0</v>
      </c>
      <c r="AK53" s="47">
        <f>IF($B53='Reference Cells'!$A$6,$D53*'Fund Stats'!M$21,IF($B53='Reference Cells'!$A$3,$D53*'Fund Stats'!M$20,IF($B53='Reference Cells'!$A$4,$D53*'Fund Stats'!M$22,IF($B53='Reference Cells'!$A$5,$D53*'Fund Stats'!M$23,IF($B53='Reference Cells'!$A$7,$D53*'Fund Stats'!M$24,IF($B53='Reference Cells'!$A$8,$D53*'Fund Stats'!M$25,IF(OR($B53='Reference Cells'!$A$2,$B53='Reference Cells'!$A$9),$D53*Q53,"")))))))</f>
        <v>0</v>
      </c>
      <c r="AL53" s="47">
        <f>IF($B53='Reference Cells'!$A$6,$D53*'Fund Stats'!N$21,IF($B53='Reference Cells'!$A$3,$D53*'Fund Stats'!N$20,IF($B53='Reference Cells'!$A$4,$D53*'Fund Stats'!N$22,IF($B53='Reference Cells'!$A$5,$D53*'Fund Stats'!N$23,IF($B53='Reference Cells'!$A$7,$D53*'Fund Stats'!N$24,IF($B53='Reference Cells'!$A$8,$D53*'Fund Stats'!N$25,IF(OR($B53='Reference Cells'!$A$2,$B53='Reference Cells'!$A$9),$D53*R53,"")))))))</f>
        <v>0</v>
      </c>
      <c r="AM53" s="47">
        <f>IF($B53='Reference Cells'!$A$6,$D53*'Fund Stats'!O$21,IF($B53='Reference Cells'!$A$3,$D53*'Fund Stats'!O$20,IF($B53='Reference Cells'!$A$4,$D53*'Fund Stats'!O$22,IF($B53='Reference Cells'!$A$5,$D53*'Fund Stats'!O$23,IF($B53='Reference Cells'!$A$7,$D53*'Fund Stats'!O$24,IF($B53='Reference Cells'!$A$8,$D53*'Fund Stats'!O$25,IF(OR($B53='Reference Cells'!$A$2,$B53='Reference Cells'!$A$9),$D53*S53,"")))))))</f>
        <v>0</v>
      </c>
      <c r="AN53" s="47">
        <f>IF($B53='Reference Cells'!$A$6,$D53*'Fund Stats'!P$21,IF($B53='Reference Cells'!$A$3,$D53*'Fund Stats'!P$20,IF($B53='Reference Cells'!$A$4,$D53*'Fund Stats'!P$22,IF($B53='Reference Cells'!$A$5,$D53*'Fund Stats'!P$23,IF($B53='Reference Cells'!$A$7,$D53*'Fund Stats'!P$24,IF($B53='Reference Cells'!$A$8,$D53*'Fund Stats'!P$25,IF(OR($B53='Reference Cells'!$A$2,$B53='Reference Cells'!$A$9),$D53*T53,"")))))))</f>
        <v>0</v>
      </c>
      <c r="AO53" s="47">
        <f>IF($B53='Reference Cells'!$A$6,$D53*'Fund Stats'!Q$21,IF($B53='Reference Cells'!$A$3,$D53*'Fund Stats'!Q$20,IF($B53='Reference Cells'!$A$4,$D53*'Fund Stats'!Q$22,IF($B53='Reference Cells'!$A$5,$D53*'Fund Stats'!Q$23,IF($B53='Reference Cells'!$A$7,$D53*'Fund Stats'!Q$24,IF($B53='Reference Cells'!$A$8,$D53*'Fund Stats'!Q$25,IF(OR($B53='Reference Cells'!$A$2,$B53='Reference Cells'!$A$9),$D53*U53,"")))))))</f>
        <v>0</v>
      </c>
      <c r="AP53" s="47">
        <f>IF($B53='Reference Cells'!$A$6,$D53*'Fund Stats'!R$21,IF($B53='Reference Cells'!$A$3,$D53*'Fund Stats'!R$20,IF($B53='Reference Cells'!$A$4,$D53*'Fund Stats'!R$22,IF($B53='Reference Cells'!$A$5,$D53*'Fund Stats'!R$23,IF($B53='Reference Cells'!$A$7,$D53*'Fund Stats'!R$24,IF($B53='Reference Cells'!$A$8,$D53*'Fund Stats'!R$25,IF(OR($B53='Reference Cells'!$A$2,$B53='Reference Cells'!$A$9),$D53*V53,"")))))))</f>
        <v>0</v>
      </c>
      <c r="AQ53" s="46"/>
      <c r="AT53" s="217">
        <f t="shared" ref="AT53:AT61" si="45">IF(Z53="","",Z53*$E$51*$B$4)</f>
        <v>0</v>
      </c>
      <c r="AU53" s="217">
        <f t="shared" si="43"/>
        <v>0</v>
      </c>
      <c r="AV53" s="217">
        <f t="shared" si="43"/>
        <v>0</v>
      </c>
      <c r="AW53" s="217">
        <f t="shared" si="43"/>
        <v>0</v>
      </c>
      <c r="AX53" s="217">
        <f t="shared" si="43"/>
        <v>0</v>
      </c>
      <c r="AY53" s="217">
        <f t="shared" si="43"/>
        <v>0</v>
      </c>
      <c r="AZ53" s="217">
        <f t="shared" si="43"/>
        <v>0</v>
      </c>
      <c r="BA53" s="217">
        <f t="shared" si="43"/>
        <v>0</v>
      </c>
      <c r="BB53" s="217">
        <f t="shared" si="43"/>
        <v>0</v>
      </c>
      <c r="BC53" s="217">
        <f t="shared" si="43"/>
        <v>0</v>
      </c>
      <c r="BD53" s="217">
        <f t="shared" si="43"/>
        <v>0</v>
      </c>
      <c r="BE53" s="217">
        <f t="shared" si="43"/>
        <v>0</v>
      </c>
      <c r="BF53" s="217">
        <f t="shared" si="43"/>
        <v>0</v>
      </c>
      <c r="BG53" s="217">
        <f t="shared" si="43"/>
        <v>0</v>
      </c>
      <c r="BH53" s="217">
        <f t="shared" si="43"/>
        <v>0</v>
      </c>
      <c r="BI53" s="217">
        <f t="shared" si="43"/>
        <v>0</v>
      </c>
      <c r="BJ53" s="217">
        <f t="shared" si="43"/>
        <v>0</v>
      </c>
      <c r="BK53" s="217">
        <f t="shared" ref="BK53:BK61" si="46">SUM(AT53:BJ53)</f>
        <v>0</v>
      </c>
    </row>
    <row r="54" spans="1:63" ht="18" customHeight="1">
      <c r="A54" s="68">
        <v>3</v>
      </c>
      <c r="B54" s="188"/>
      <c r="C54" s="193"/>
      <c r="D54" s="191"/>
      <c r="E54" s="1" t="str">
        <f t="shared" si="44"/>
        <v/>
      </c>
      <c r="F54" s="284"/>
      <c r="G54" s="94"/>
      <c r="H54" s="94"/>
      <c r="I54" s="94"/>
      <c r="J54" s="94"/>
      <c r="K54" s="94"/>
      <c r="L54" s="94"/>
      <c r="M54" s="94"/>
      <c r="N54" s="94"/>
      <c r="O54" s="94"/>
      <c r="P54" s="94"/>
      <c r="Q54" s="94"/>
      <c r="R54" s="94"/>
      <c r="S54" s="94"/>
      <c r="T54" s="94"/>
      <c r="U54" s="94"/>
      <c r="V54" s="94"/>
      <c r="W54" s="276" t="str">
        <f t="shared" si="1"/>
        <v/>
      </c>
      <c r="Y54" s="32">
        <f t="shared" si="42"/>
        <v>3</v>
      </c>
      <c r="Z54" s="47">
        <f>IF($B54='Reference Cells'!$A$6,$D54*'Fund Stats'!B$21,IF($B54='Reference Cells'!$A$3,$D54*'Fund Stats'!B$20,IF($B54='Reference Cells'!$A$4,$D54*'Fund Stats'!B$22,IF($B54='Reference Cells'!$A$5,$D54*'Fund Stats'!B$23,IF($B54='Reference Cells'!$A$7,$D54*'Fund Stats'!B$24,IF($B54='Reference Cells'!$A$8,$D54*'Fund Stats'!B$25,IF(OR($B54='Reference Cells'!$A$2,$B54='Reference Cells'!$A$9),$D54*F54,"")))))))</f>
        <v>0</v>
      </c>
      <c r="AA54" s="47">
        <f>IF($B54='Reference Cells'!$A$6,$D54*'Fund Stats'!C$21,IF($B54='Reference Cells'!$A$3,$D54*'Fund Stats'!C$20,IF($B54='Reference Cells'!$A$4,$D54*'Fund Stats'!C$22,IF($B54='Reference Cells'!$A$5,$D54*'Fund Stats'!C$23,IF($B54='Reference Cells'!$A$7,$D54*'Fund Stats'!C$24,IF($B54='Reference Cells'!$A$8,$D54*'Fund Stats'!C$25,IF(OR($B54='Reference Cells'!$A$2,$B54='Reference Cells'!$A$9),$D54*G54,"")))))))</f>
        <v>0</v>
      </c>
      <c r="AB54" s="47">
        <f>IF($B54='Reference Cells'!$A$6,$D54*'Fund Stats'!D$21,IF($B54='Reference Cells'!$A$3,$D54*'Fund Stats'!D$20,IF($B54='Reference Cells'!$A$4,$D54*'Fund Stats'!D$22,IF($B54='Reference Cells'!$A$5,$D54*'Fund Stats'!D$23,IF($B54='Reference Cells'!$A$7,$D54*'Fund Stats'!D$24,IF($B54='Reference Cells'!$A$8,$D54*'Fund Stats'!D$25,IF(OR($B54='Reference Cells'!$A$2,$B54='Reference Cells'!$A$9),$D54*H54,"")))))))</f>
        <v>0</v>
      </c>
      <c r="AC54" s="47">
        <f>IF($B54='Reference Cells'!$A$6,$D54*'Fund Stats'!E$21,IF($B54='Reference Cells'!$A$3,$D54*'Fund Stats'!E$20,IF($B54='Reference Cells'!$A$4,$D54*'Fund Stats'!E$22,IF($B54='Reference Cells'!$A$5,$D54*'Fund Stats'!E$23,IF($B54='Reference Cells'!$A$7,$D54*'Fund Stats'!E$24,IF($B54='Reference Cells'!$A$8,$D54*'Fund Stats'!E$25,IF(OR($B54='Reference Cells'!$A$2,$B54='Reference Cells'!$A$9),$D54*I54,"")))))))</f>
        <v>0</v>
      </c>
      <c r="AD54" s="47">
        <f>IF($B54='Reference Cells'!$A$6,$D54*'Fund Stats'!F$21,IF($B54='Reference Cells'!$A$3,$D54*'Fund Stats'!F$20,IF($B54='Reference Cells'!$A$4,$D54*'Fund Stats'!F$22,IF($B54='Reference Cells'!$A$5,$D54*'Fund Stats'!F$23,IF($B54='Reference Cells'!$A$7,$D54*'Fund Stats'!F$24,IF($B54='Reference Cells'!$A$8,$D54*'Fund Stats'!F$25,IF(OR($B54='Reference Cells'!$A$2,$B54='Reference Cells'!$A$9),$D54*J54,"")))))))</f>
        <v>0</v>
      </c>
      <c r="AE54" s="47">
        <f>IF($B54='Reference Cells'!$A$6,$D54*'Fund Stats'!G$21,IF($B54='Reference Cells'!$A$3,$D54*'Fund Stats'!G$20,IF($B54='Reference Cells'!$A$4,$D54*'Fund Stats'!G$22,IF($B54='Reference Cells'!$A$5,$D54*'Fund Stats'!G$23,IF($B54='Reference Cells'!$A$7,$D54*'Fund Stats'!G$24,IF($B54='Reference Cells'!$A$8,$D54*'Fund Stats'!G$25,IF(OR($B54='Reference Cells'!$A$2,$B54='Reference Cells'!$A$9),$D54*K54,"")))))))</f>
        <v>0</v>
      </c>
      <c r="AF54" s="47">
        <f>IF($B54='Reference Cells'!$A$6,$D54*'Fund Stats'!H$21,IF($B54='Reference Cells'!$A$3,$D54*'Fund Stats'!H$20,IF($B54='Reference Cells'!$A$4,$D54*'Fund Stats'!H$22,IF($B54='Reference Cells'!$A$5,$D54*'Fund Stats'!H$23,IF($B54='Reference Cells'!$A$7,$D54*'Fund Stats'!H$24,IF($B54='Reference Cells'!$A$8,$D54*'Fund Stats'!H$25,IF(OR($B54='Reference Cells'!$A$2,$B54='Reference Cells'!$A$9),$D54*L54,"")))))))</f>
        <v>0</v>
      </c>
      <c r="AG54" s="47">
        <f>IF($B54='Reference Cells'!$A$6,$D54*'Fund Stats'!I$21,IF($B54='Reference Cells'!$A$3,$D54*'Fund Stats'!I$20,IF($B54='Reference Cells'!$A$4,$D54*'Fund Stats'!I$22,IF($B54='Reference Cells'!$A$5,$D54*'Fund Stats'!I$23,IF($B54='Reference Cells'!$A$7,$D54*'Fund Stats'!I$24,IF($B54='Reference Cells'!$A$8,$D54*'Fund Stats'!I$25,IF(OR($B54='Reference Cells'!$A$2,$B54='Reference Cells'!$A$9),$D54*M54,"")))))))</f>
        <v>0</v>
      </c>
      <c r="AH54" s="47">
        <f>IF($B54='Reference Cells'!$A$6,$D54*'Fund Stats'!J$21,IF($B54='Reference Cells'!$A$3,$D54*'Fund Stats'!J$20,IF($B54='Reference Cells'!$A$4,$D54*'Fund Stats'!J$22,IF($B54='Reference Cells'!$A$5,$D54*'Fund Stats'!J$23,IF($B54='Reference Cells'!$A$7,$D54*'Fund Stats'!J$24,IF($B54='Reference Cells'!$A$8,$D54*'Fund Stats'!J$25,IF(OR($B54='Reference Cells'!$A$2,$B54='Reference Cells'!$A$9),$D54*N54,"")))))))</f>
        <v>0</v>
      </c>
      <c r="AI54" s="47">
        <f>IF($B54='Reference Cells'!$A$6,$D54*'Fund Stats'!K$21,IF($B54='Reference Cells'!$A$3,$D54*'Fund Stats'!K$20,IF($B54='Reference Cells'!$A$4,$D54*'Fund Stats'!K$22,IF($B54='Reference Cells'!$A$5,$D54*'Fund Stats'!K$23,IF($B54='Reference Cells'!$A$7,$D54*'Fund Stats'!K$24,IF($B54='Reference Cells'!$A$8,$D54*'Fund Stats'!K$25,IF(OR($B54='Reference Cells'!$A$2,$B54='Reference Cells'!$A$9),$D54*O54,"")))))))</f>
        <v>0</v>
      </c>
      <c r="AJ54" s="47">
        <f>IF($B54='Reference Cells'!$A$6,$D54*'Fund Stats'!L$21,IF($B54='Reference Cells'!$A$3,$D54*'Fund Stats'!L$20,IF($B54='Reference Cells'!$A$4,$D54*'Fund Stats'!L$22,IF($B54='Reference Cells'!$A$5,$D54*'Fund Stats'!L$23,IF($B54='Reference Cells'!$A$7,$D54*'Fund Stats'!L$24,IF($B54='Reference Cells'!$A$8,$D54*'Fund Stats'!L$25,IF(OR($B54='Reference Cells'!$A$2,$B54='Reference Cells'!$A$9),$D54*P54,"")))))))</f>
        <v>0</v>
      </c>
      <c r="AK54" s="47">
        <f>IF($B54='Reference Cells'!$A$6,$D54*'Fund Stats'!M$21,IF($B54='Reference Cells'!$A$3,$D54*'Fund Stats'!M$20,IF($B54='Reference Cells'!$A$4,$D54*'Fund Stats'!M$22,IF($B54='Reference Cells'!$A$5,$D54*'Fund Stats'!M$23,IF($B54='Reference Cells'!$A$7,$D54*'Fund Stats'!M$24,IF($B54='Reference Cells'!$A$8,$D54*'Fund Stats'!M$25,IF(OR($B54='Reference Cells'!$A$2,$B54='Reference Cells'!$A$9),$D54*Q54,"")))))))</f>
        <v>0</v>
      </c>
      <c r="AL54" s="47">
        <f>IF($B54='Reference Cells'!$A$6,$D54*'Fund Stats'!N$21,IF($B54='Reference Cells'!$A$3,$D54*'Fund Stats'!N$20,IF($B54='Reference Cells'!$A$4,$D54*'Fund Stats'!N$22,IF($B54='Reference Cells'!$A$5,$D54*'Fund Stats'!N$23,IF($B54='Reference Cells'!$A$7,$D54*'Fund Stats'!N$24,IF($B54='Reference Cells'!$A$8,$D54*'Fund Stats'!N$25,IF(OR($B54='Reference Cells'!$A$2,$B54='Reference Cells'!$A$9),$D54*R54,"")))))))</f>
        <v>0</v>
      </c>
      <c r="AM54" s="47">
        <f>IF($B54='Reference Cells'!$A$6,$D54*'Fund Stats'!O$21,IF($B54='Reference Cells'!$A$3,$D54*'Fund Stats'!O$20,IF($B54='Reference Cells'!$A$4,$D54*'Fund Stats'!O$22,IF($B54='Reference Cells'!$A$5,$D54*'Fund Stats'!O$23,IF($B54='Reference Cells'!$A$7,$D54*'Fund Stats'!O$24,IF($B54='Reference Cells'!$A$8,$D54*'Fund Stats'!O$25,IF(OR($B54='Reference Cells'!$A$2,$B54='Reference Cells'!$A$9),$D54*S54,"")))))))</f>
        <v>0</v>
      </c>
      <c r="AN54" s="47">
        <f>IF($B54='Reference Cells'!$A$6,$D54*'Fund Stats'!P$21,IF($B54='Reference Cells'!$A$3,$D54*'Fund Stats'!P$20,IF($B54='Reference Cells'!$A$4,$D54*'Fund Stats'!P$22,IF($B54='Reference Cells'!$A$5,$D54*'Fund Stats'!P$23,IF($B54='Reference Cells'!$A$7,$D54*'Fund Stats'!P$24,IF($B54='Reference Cells'!$A$8,$D54*'Fund Stats'!P$25,IF(OR($B54='Reference Cells'!$A$2,$B54='Reference Cells'!$A$9),$D54*T54,"")))))))</f>
        <v>0</v>
      </c>
      <c r="AO54" s="47">
        <f>IF($B54='Reference Cells'!$A$6,$D54*'Fund Stats'!Q$21,IF($B54='Reference Cells'!$A$3,$D54*'Fund Stats'!Q$20,IF($B54='Reference Cells'!$A$4,$D54*'Fund Stats'!Q$22,IF($B54='Reference Cells'!$A$5,$D54*'Fund Stats'!Q$23,IF($B54='Reference Cells'!$A$7,$D54*'Fund Stats'!Q$24,IF($B54='Reference Cells'!$A$8,$D54*'Fund Stats'!Q$25,IF(OR($B54='Reference Cells'!$A$2,$B54='Reference Cells'!$A$9),$D54*U54,"")))))))</f>
        <v>0</v>
      </c>
      <c r="AP54" s="47">
        <f>IF($B54='Reference Cells'!$A$6,$D54*'Fund Stats'!R$21,IF($B54='Reference Cells'!$A$3,$D54*'Fund Stats'!R$20,IF($B54='Reference Cells'!$A$4,$D54*'Fund Stats'!R$22,IF($B54='Reference Cells'!$A$5,$D54*'Fund Stats'!R$23,IF($B54='Reference Cells'!$A$7,$D54*'Fund Stats'!R$24,IF($B54='Reference Cells'!$A$8,$D54*'Fund Stats'!R$25,IF(OR($B54='Reference Cells'!$A$2,$B54='Reference Cells'!$A$9),$D54*V54,"")))))))</f>
        <v>0</v>
      </c>
      <c r="AQ54" s="46"/>
      <c r="AT54" s="217">
        <f t="shared" si="45"/>
        <v>0</v>
      </c>
      <c r="AU54" s="217">
        <f t="shared" si="43"/>
        <v>0</v>
      </c>
      <c r="AV54" s="217">
        <f t="shared" si="43"/>
        <v>0</v>
      </c>
      <c r="AW54" s="217">
        <f t="shared" si="43"/>
        <v>0</v>
      </c>
      <c r="AX54" s="217">
        <f t="shared" si="43"/>
        <v>0</v>
      </c>
      <c r="AY54" s="217">
        <f t="shared" si="43"/>
        <v>0</v>
      </c>
      <c r="AZ54" s="217">
        <f t="shared" si="43"/>
        <v>0</v>
      </c>
      <c r="BA54" s="217">
        <f t="shared" si="43"/>
        <v>0</v>
      </c>
      <c r="BB54" s="217">
        <f t="shared" si="43"/>
        <v>0</v>
      </c>
      <c r="BC54" s="217">
        <f t="shared" si="43"/>
        <v>0</v>
      </c>
      <c r="BD54" s="217">
        <f t="shared" si="43"/>
        <v>0</v>
      </c>
      <c r="BE54" s="217">
        <f t="shared" si="43"/>
        <v>0</v>
      </c>
      <c r="BF54" s="217">
        <f t="shared" si="43"/>
        <v>0</v>
      </c>
      <c r="BG54" s="217">
        <f t="shared" si="43"/>
        <v>0</v>
      </c>
      <c r="BH54" s="217">
        <f t="shared" si="43"/>
        <v>0</v>
      </c>
      <c r="BI54" s="217">
        <f t="shared" si="43"/>
        <v>0</v>
      </c>
      <c r="BJ54" s="217">
        <f t="shared" si="43"/>
        <v>0</v>
      </c>
      <c r="BK54" s="217">
        <f t="shared" si="46"/>
        <v>0</v>
      </c>
    </row>
    <row r="55" spans="1:63" ht="18" customHeight="1">
      <c r="A55" s="68">
        <v>4</v>
      </c>
      <c r="B55" s="188"/>
      <c r="C55" s="193"/>
      <c r="D55" s="191"/>
      <c r="E55" s="1" t="str">
        <f t="shared" si="44"/>
        <v/>
      </c>
      <c r="F55" s="284"/>
      <c r="G55" s="94"/>
      <c r="H55" s="94"/>
      <c r="I55" s="94"/>
      <c r="J55" s="94"/>
      <c r="K55" s="94"/>
      <c r="L55" s="94"/>
      <c r="M55" s="94"/>
      <c r="N55" s="94"/>
      <c r="O55" s="94"/>
      <c r="P55" s="94"/>
      <c r="Q55" s="94"/>
      <c r="R55" s="94"/>
      <c r="S55" s="94"/>
      <c r="T55" s="94"/>
      <c r="U55" s="94"/>
      <c r="V55" s="94"/>
      <c r="W55" s="276" t="str">
        <f t="shared" si="1"/>
        <v/>
      </c>
      <c r="Y55" s="32">
        <f t="shared" si="42"/>
        <v>4</v>
      </c>
      <c r="Z55" s="47">
        <f>IF($B55='Reference Cells'!$A$6,$D55*'Fund Stats'!B$21,IF($B55='Reference Cells'!$A$3,$D55*'Fund Stats'!B$20,IF($B55='Reference Cells'!$A$4,$D55*'Fund Stats'!B$22,IF($B55='Reference Cells'!$A$5,$D55*'Fund Stats'!B$23,IF($B55='Reference Cells'!$A$7,$D55*'Fund Stats'!B$24,IF($B55='Reference Cells'!$A$8,$D55*'Fund Stats'!B$25,IF(OR($B55='Reference Cells'!$A$2,$B55='Reference Cells'!$A$9),$D55*F55,"")))))))</f>
        <v>0</v>
      </c>
      <c r="AA55" s="47">
        <f>IF($B55='Reference Cells'!$A$6,$D55*'Fund Stats'!C$21,IF($B55='Reference Cells'!$A$3,$D55*'Fund Stats'!C$20,IF($B55='Reference Cells'!$A$4,$D55*'Fund Stats'!C$22,IF($B55='Reference Cells'!$A$5,$D55*'Fund Stats'!C$23,IF($B55='Reference Cells'!$A$7,$D55*'Fund Stats'!C$24,IF($B55='Reference Cells'!$A$8,$D55*'Fund Stats'!C$25,IF(OR($B55='Reference Cells'!$A$2,$B55='Reference Cells'!$A$9),$D55*G55,"")))))))</f>
        <v>0</v>
      </c>
      <c r="AB55" s="47">
        <f>IF($B55='Reference Cells'!$A$6,$D55*'Fund Stats'!D$21,IF($B55='Reference Cells'!$A$3,$D55*'Fund Stats'!D$20,IF($B55='Reference Cells'!$A$4,$D55*'Fund Stats'!D$22,IF($B55='Reference Cells'!$A$5,$D55*'Fund Stats'!D$23,IF($B55='Reference Cells'!$A$7,$D55*'Fund Stats'!D$24,IF($B55='Reference Cells'!$A$8,$D55*'Fund Stats'!D$25,IF(OR($B55='Reference Cells'!$A$2,$B55='Reference Cells'!$A$9),$D55*H55,"")))))))</f>
        <v>0</v>
      </c>
      <c r="AC55" s="47">
        <f>IF($B55='Reference Cells'!$A$6,$D55*'Fund Stats'!E$21,IF($B55='Reference Cells'!$A$3,$D55*'Fund Stats'!E$20,IF($B55='Reference Cells'!$A$4,$D55*'Fund Stats'!E$22,IF($B55='Reference Cells'!$A$5,$D55*'Fund Stats'!E$23,IF($B55='Reference Cells'!$A$7,$D55*'Fund Stats'!E$24,IF($B55='Reference Cells'!$A$8,$D55*'Fund Stats'!E$25,IF(OR($B55='Reference Cells'!$A$2,$B55='Reference Cells'!$A$9),$D55*I55,"")))))))</f>
        <v>0</v>
      </c>
      <c r="AD55" s="47">
        <f>IF($B55='Reference Cells'!$A$6,$D55*'Fund Stats'!F$21,IF($B55='Reference Cells'!$A$3,$D55*'Fund Stats'!F$20,IF($B55='Reference Cells'!$A$4,$D55*'Fund Stats'!F$22,IF($B55='Reference Cells'!$A$5,$D55*'Fund Stats'!F$23,IF($B55='Reference Cells'!$A$7,$D55*'Fund Stats'!F$24,IF($B55='Reference Cells'!$A$8,$D55*'Fund Stats'!F$25,IF(OR($B55='Reference Cells'!$A$2,$B55='Reference Cells'!$A$9),$D55*J55,"")))))))</f>
        <v>0</v>
      </c>
      <c r="AE55" s="47">
        <f>IF($B55='Reference Cells'!$A$6,$D55*'Fund Stats'!G$21,IF($B55='Reference Cells'!$A$3,$D55*'Fund Stats'!G$20,IF($B55='Reference Cells'!$A$4,$D55*'Fund Stats'!G$22,IF($B55='Reference Cells'!$A$5,$D55*'Fund Stats'!G$23,IF($B55='Reference Cells'!$A$7,$D55*'Fund Stats'!G$24,IF($B55='Reference Cells'!$A$8,$D55*'Fund Stats'!G$25,IF(OR($B55='Reference Cells'!$A$2,$B55='Reference Cells'!$A$9),$D55*K55,"")))))))</f>
        <v>0</v>
      </c>
      <c r="AF55" s="47">
        <f>IF($B55='Reference Cells'!$A$6,$D55*'Fund Stats'!H$21,IF($B55='Reference Cells'!$A$3,$D55*'Fund Stats'!H$20,IF($B55='Reference Cells'!$A$4,$D55*'Fund Stats'!H$22,IF($B55='Reference Cells'!$A$5,$D55*'Fund Stats'!H$23,IF($B55='Reference Cells'!$A$7,$D55*'Fund Stats'!H$24,IF($B55='Reference Cells'!$A$8,$D55*'Fund Stats'!H$25,IF(OR($B55='Reference Cells'!$A$2,$B55='Reference Cells'!$A$9),$D55*L55,"")))))))</f>
        <v>0</v>
      </c>
      <c r="AG55" s="47">
        <f>IF($B55='Reference Cells'!$A$6,$D55*'Fund Stats'!I$21,IF($B55='Reference Cells'!$A$3,$D55*'Fund Stats'!I$20,IF($B55='Reference Cells'!$A$4,$D55*'Fund Stats'!I$22,IF($B55='Reference Cells'!$A$5,$D55*'Fund Stats'!I$23,IF($B55='Reference Cells'!$A$7,$D55*'Fund Stats'!I$24,IF($B55='Reference Cells'!$A$8,$D55*'Fund Stats'!I$25,IF(OR($B55='Reference Cells'!$A$2,$B55='Reference Cells'!$A$9),$D55*M55,"")))))))</f>
        <v>0</v>
      </c>
      <c r="AH55" s="47">
        <f>IF($B55='Reference Cells'!$A$6,$D55*'Fund Stats'!J$21,IF($B55='Reference Cells'!$A$3,$D55*'Fund Stats'!J$20,IF($B55='Reference Cells'!$A$4,$D55*'Fund Stats'!J$22,IF($B55='Reference Cells'!$A$5,$D55*'Fund Stats'!J$23,IF($B55='Reference Cells'!$A$7,$D55*'Fund Stats'!J$24,IF($B55='Reference Cells'!$A$8,$D55*'Fund Stats'!J$25,IF(OR($B55='Reference Cells'!$A$2,$B55='Reference Cells'!$A$9),$D55*N55,"")))))))</f>
        <v>0</v>
      </c>
      <c r="AI55" s="47">
        <f>IF($B55='Reference Cells'!$A$6,$D55*'Fund Stats'!K$21,IF($B55='Reference Cells'!$A$3,$D55*'Fund Stats'!K$20,IF($B55='Reference Cells'!$A$4,$D55*'Fund Stats'!K$22,IF($B55='Reference Cells'!$A$5,$D55*'Fund Stats'!K$23,IF($B55='Reference Cells'!$A$7,$D55*'Fund Stats'!K$24,IF($B55='Reference Cells'!$A$8,$D55*'Fund Stats'!K$25,IF(OR($B55='Reference Cells'!$A$2,$B55='Reference Cells'!$A$9),$D55*O55,"")))))))</f>
        <v>0</v>
      </c>
      <c r="AJ55" s="47">
        <f>IF($B55='Reference Cells'!$A$6,$D55*'Fund Stats'!L$21,IF($B55='Reference Cells'!$A$3,$D55*'Fund Stats'!L$20,IF($B55='Reference Cells'!$A$4,$D55*'Fund Stats'!L$22,IF($B55='Reference Cells'!$A$5,$D55*'Fund Stats'!L$23,IF($B55='Reference Cells'!$A$7,$D55*'Fund Stats'!L$24,IF($B55='Reference Cells'!$A$8,$D55*'Fund Stats'!L$25,IF(OR($B55='Reference Cells'!$A$2,$B55='Reference Cells'!$A$9),$D55*P55,"")))))))</f>
        <v>0</v>
      </c>
      <c r="AK55" s="47">
        <f>IF($B55='Reference Cells'!$A$6,$D55*'Fund Stats'!M$21,IF($B55='Reference Cells'!$A$3,$D55*'Fund Stats'!M$20,IF($B55='Reference Cells'!$A$4,$D55*'Fund Stats'!M$22,IF($B55='Reference Cells'!$A$5,$D55*'Fund Stats'!M$23,IF($B55='Reference Cells'!$A$7,$D55*'Fund Stats'!M$24,IF($B55='Reference Cells'!$A$8,$D55*'Fund Stats'!M$25,IF(OR($B55='Reference Cells'!$A$2,$B55='Reference Cells'!$A$9),$D55*Q55,"")))))))</f>
        <v>0</v>
      </c>
      <c r="AL55" s="47">
        <f>IF($B55='Reference Cells'!$A$6,$D55*'Fund Stats'!N$21,IF($B55='Reference Cells'!$A$3,$D55*'Fund Stats'!N$20,IF($B55='Reference Cells'!$A$4,$D55*'Fund Stats'!N$22,IF($B55='Reference Cells'!$A$5,$D55*'Fund Stats'!N$23,IF($B55='Reference Cells'!$A$7,$D55*'Fund Stats'!N$24,IF($B55='Reference Cells'!$A$8,$D55*'Fund Stats'!N$25,IF(OR($B55='Reference Cells'!$A$2,$B55='Reference Cells'!$A$9),$D55*R55,"")))))))</f>
        <v>0</v>
      </c>
      <c r="AM55" s="47">
        <f>IF($B55='Reference Cells'!$A$6,$D55*'Fund Stats'!O$21,IF($B55='Reference Cells'!$A$3,$D55*'Fund Stats'!O$20,IF($B55='Reference Cells'!$A$4,$D55*'Fund Stats'!O$22,IF($B55='Reference Cells'!$A$5,$D55*'Fund Stats'!O$23,IF($B55='Reference Cells'!$A$7,$D55*'Fund Stats'!O$24,IF($B55='Reference Cells'!$A$8,$D55*'Fund Stats'!O$25,IF(OR($B55='Reference Cells'!$A$2,$B55='Reference Cells'!$A$9),$D55*S55,"")))))))</f>
        <v>0</v>
      </c>
      <c r="AN55" s="47">
        <f>IF($B55='Reference Cells'!$A$6,$D55*'Fund Stats'!P$21,IF($B55='Reference Cells'!$A$3,$D55*'Fund Stats'!P$20,IF($B55='Reference Cells'!$A$4,$D55*'Fund Stats'!P$22,IF($B55='Reference Cells'!$A$5,$D55*'Fund Stats'!P$23,IF($B55='Reference Cells'!$A$7,$D55*'Fund Stats'!P$24,IF($B55='Reference Cells'!$A$8,$D55*'Fund Stats'!P$25,IF(OR($B55='Reference Cells'!$A$2,$B55='Reference Cells'!$A$9),$D55*T55,"")))))))</f>
        <v>0</v>
      </c>
      <c r="AO55" s="47">
        <f>IF($B55='Reference Cells'!$A$6,$D55*'Fund Stats'!Q$21,IF($B55='Reference Cells'!$A$3,$D55*'Fund Stats'!Q$20,IF($B55='Reference Cells'!$A$4,$D55*'Fund Stats'!Q$22,IF($B55='Reference Cells'!$A$5,$D55*'Fund Stats'!Q$23,IF($B55='Reference Cells'!$A$7,$D55*'Fund Stats'!Q$24,IF($B55='Reference Cells'!$A$8,$D55*'Fund Stats'!Q$25,IF(OR($B55='Reference Cells'!$A$2,$B55='Reference Cells'!$A$9),$D55*U55,"")))))))</f>
        <v>0</v>
      </c>
      <c r="AP55" s="47">
        <f>IF($B55='Reference Cells'!$A$6,$D55*'Fund Stats'!R$21,IF($B55='Reference Cells'!$A$3,$D55*'Fund Stats'!R$20,IF($B55='Reference Cells'!$A$4,$D55*'Fund Stats'!R$22,IF($B55='Reference Cells'!$A$5,$D55*'Fund Stats'!R$23,IF($B55='Reference Cells'!$A$7,$D55*'Fund Stats'!R$24,IF($B55='Reference Cells'!$A$8,$D55*'Fund Stats'!R$25,IF(OR($B55='Reference Cells'!$A$2,$B55='Reference Cells'!$A$9),$D55*V55,"")))))))</f>
        <v>0</v>
      </c>
      <c r="AQ55" s="46"/>
      <c r="AT55" s="217">
        <f t="shared" si="45"/>
        <v>0</v>
      </c>
      <c r="AU55" s="217">
        <f t="shared" si="43"/>
        <v>0</v>
      </c>
      <c r="AV55" s="217">
        <f t="shared" si="43"/>
        <v>0</v>
      </c>
      <c r="AW55" s="217">
        <f t="shared" si="43"/>
        <v>0</v>
      </c>
      <c r="AX55" s="217">
        <f t="shared" si="43"/>
        <v>0</v>
      </c>
      <c r="AY55" s="217">
        <f t="shared" si="43"/>
        <v>0</v>
      </c>
      <c r="AZ55" s="217">
        <f t="shared" si="43"/>
        <v>0</v>
      </c>
      <c r="BA55" s="217">
        <f t="shared" si="43"/>
        <v>0</v>
      </c>
      <c r="BB55" s="217">
        <f t="shared" si="43"/>
        <v>0</v>
      </c>
      <c r="BC55" s="217">
        <f t="shared" si="43"/>
        <v>0</v>
      </c>
      <c r="BD55" s="217">
        <f t="shared" si="43"/>
        <v>0</v>
      </c>
      <c r="BE55" s="217">
        <f t="shared" si="43"/>
        <v>0</v>
      </c>
      <c r="BF55" s="217">
        <f t="shared" si="43"/>
        <v>0</v>
      </c>
      <c r="BG55" s="217">
        <f t="shared" si="43"/>
        <v>0</v>
      </c>
      <c r="BH55" s="217">
        <f t="shared" si="43"/>
        <v>0</v>
      </c>
      <c r="BI55" s="217">
        <f t="shared" si="43"/>
        <v>0</v>
      </c>
      <c r="BJ55" s="217">
        <f t="shared" si="43"/>
        <v>0</v>
      </c>
      <c r="BK55" s="217">
        <f t="shared" si="46"/>
        <v>0</v>
      </c>
    </row>
    <row r="56" spans="1:63" ht="18" customHeight="1">
      <c r="A56" s="68">
        <v>5</v>
      </c>
      <c r="B56" s="188"/>
      <c r="C56" s="193"/>
      <c r="D56" s="191"/>
      <c r="E56" s="1" t="str">
        <f t="shared" si="44"/>
        <v/>
      </c>
      <c r="F56" s="284"/>
      <c r="G56" s="94"/>
      <c r="H56" s="94"/>
      <c r="I56" s="94"/>
      <c r="J56" s="94"/>
      <c r="K56" s="94"/>
      <c r="L56" s="94"/>
      <c r="M56" s="94"/>
      <c r="N56" s="94"/>
      <c r="O56" s="94"/>
      <c r="P56" s="94"/>
      <c r="Q56" s="94"/>
      <c r="R56" s="94"/>
      <c r="S56" s="94"/>
      <c r="T56" s="94"/>
      <c r="U56" s="94"/>
      <c r="V56" s="94"/>
      <c r="W56" s="276" t="str">
        <f t="shared" si="1"/>
        <v/>
      </c>
      <c r="Y56" s="32">
        <f t="shared" si="42"/>
        <v>5</v>
      </c>
      <c r="Z56" s="47">
        <f>IF($B56='Reference Cells'!$A$6,$D56*'Fund Stats'!B$21,IF($B56='Reference Cells'!$A$3,$D56*'Fund Stats'!B$20,IF($B56='Reference Cells'!$A$4,$D56*'Fund Stats'!B$22,IF($B56='Reference Cells'!$A$5,$D56*'Fund Stats'!B$23,IF($B56='Reference Cells'!$A$7,$D56*'Fund Stats'!B$24,IF($B56='Reference Cells'!$A$8,$D56*'Fund Stats'!B$25,IF(OR($B56='Reference Cells'!$A$2,$B56='Reference Cells'!$A$9),$D56*F56,"")))))))</f>
        <v>0</v>
      </c>
      <c r="AA56" s="47">
        <f>IF($B56='Reference Cells'!$A$6,$D56*'Fund Stats'!C$21,IF($B56='Reference Cells'!$A$3,$D56*'Fund Stats'!C$20,IF($B56='Reference Cells'!$A$4,$D56*'Fund Stats'!C$22,IF($B56='Reference Cells'!$A$5,$D56*'Fund Stats'!C$23,IF($B56='Reference Cells'!$A$7,$D56*'Fund Stats'!C$24,IF($B56='Reference Cells'!$A$8,$D56*'Fund Stats'!C$25,IF(OR($B56='Reference Cells'!$A$2,$B56='Reference Cells'!$A$9),$D56*G56,"")))))))</f>
        <v>0</v>
      </c>
      <c r="AB56" s="47">
        <f>IF($B56='Reference Cells'!$A$6,$D56*'Fund Stats'!D$21,IF($B56='Reference Cells'!$A$3,$D56*'Fund Stats'!D$20,IF($B56='Reference Cells'!$A$4,$D56*'Fund Stats'!D$22,IF($B56='Reference Cells'!$A$5,$D56*'Fund Stats'!D$23,IF($B56='Reference Cells'!$A$7,$D56*'Fund Stats'!D$24,IF($B56='Reference Cells'!$A$8,$D56*'Fund Stats'!D$25,IF(OR($B56='Reference Cells'!$A$2,$B56='Reference Cells'!$A$9),$D56*H56,"")))))))</f>
        <v>0</v>
      </c>
      <c r="AC56" s="47">
        <f>IF($B56='Reference Cells'!$A$6,$D56*'Fund Stats'!E$21,IF($B56='Reference Cells'!$A$3,$D56*'Fund Stats'!E$20,IF($B56='Reference Cells'!$A$4,$D56*'Fund Stats'!E$22,IF($B56='Reference Cells'!$A$5,$D56*'Fund Stats'!E$23,IF($B56='Reference Cells'!$A$7,$D56*'Fund Stats'!E$24,IF($B56='Reference Cells'!$A$8,$D56*'Fund Stats'!E$25,IF(OR($B56='Reference Cells'!$A$2,$B56='Reference Cells'!$A$9),$D56*I56,"")))))))</f>
        <v>0</v>
      </c>
      <c r="AD56" s="47">
        <f>IF($B56='Reference Cells'!$A$6,$D56*'Fund Stats'!F$21,IF($B56='Reference Cells'!$A$3,$D56*'Fund Stats'!F$20,IF($B56='Reference Cells'!$A$4,$D56*'Fund Stats'!F$22,IF($B56='Reference Cells'!$A$5,$D56*'Fund Stats'!F$23,IF($B56='Reference Cells'!$A$7,$D56*'Fund Stats'!F$24,IF($B56='Reference Cells'!$A$8,$D56*'Fund Stats'!F$25,IF(OR($B56='Reference Cells'!$A$2,$B56='Reference Cells'!$A$9),$D56*J56,"")))))))</f>
        <v>0</v>
      </c>
      <c r="AE56" s="47">
        <f>IF($B56='Reference Cells'!$A$6,$D56*'Fund Stats'!G$21,IF($B56='Reference Cells'!$A$3,$D56*'Fund Stats'!G$20,IF($B56='Reference Cells'!$A$4,$D56*'Fund Stats'!G$22,IF($B56='Reference Cells'!$A$5,$D56*'Fund Stats'!G$23,IF($B56='Reference Cells'!$A$7,$D56*'Fund Stats'!G$24,IF($B56='Reference Cells'!$A$8,$D56*'Fund Stats'!G$25,IF(OR($B56='Reference Cells'!$A$2,$B56='Reference Cells'!$A$9),$D56*K56,"")))))))</f>
        <v>0</v>
      </c>
      <c r="AF56" s="47">
        <f>IF($B56='Reference Cells'!$A$6,$D56*'Fund Stats'!H$21,IF($B56='Reference Cells'!$A$3,$D56*'Fund Stats'!H$20,IF($B56='Reference Cells'!$A$4,$D56*'Fund Stats'!H$22,IF($B56='Reference Cells'!$A$5,$D56*'Fund Stats'!H$23,IF($B56='Reference Cells'!$A$7,$D56*'Fund Stats'!H$24,IF($B56='Reference Cells'!$A$8,$D56*'Fund Stats'!H$25,IF(OR($B56='Reference Cells'!$A$2,$B56='Reference Cells'!$A$9),$D56*L56,"")))))))</f>
        <v>0</v>
      </c>
      <c r="AG56" s="47">
        <f>IF($B56='Reference Cells'!$A$6,$D56*'Fund Stats'!I$21,IF($B56='Reference Cells'!$A$3,$D56*'Fund Stats'!I$20,IF($B56='Reference Cells'!$A$4,$D56*'Fund Stats'!I$22,IF($B56='Reference Cells'!$A$5,$D56*'Fund Stats'!I$23,IF($B56='Reference Cells'!$A$7,$D56*'Fund Stats'!I$24,IF($B56='Reference Cells'!$A$8,$D56*'Fund Stats'!I$25,IF(OR($B56='Reference Cells'!$A$2,$B56='Reference Cells'!$A$9),$D56*M56,"")))))))</f>
        <v>0</v>
      </c>
      <c r="AH56" s="47">
        <f>IF($B56='Reference Cells'!$A$6,$D56*'Fund Stats'!J$21,IF($B56='Reference Cells'!$A$3,$D56*'Fund Stats'!J$20,IF($B56='Reference Cells'!$A$4,$D56*'Fund Stats'!J$22,IF($B56='Reference Cells'!$A$5,$D56*'Fund Stats'!J$23,IF($B56='Reference Cells'!$A$7,$D56*'Fund Stats'!J$24,IF($B56='Reference Cells'!$A$8,$D56*'Fund Stats'!J$25,IF(OR($B56='Reference Cells'!$A$2,$B56='Reference Cells'!$A$9),$D56*N56,"")))))))</f>
        <v>0</v>
      </c>
      <c r="AI56" s="47">
        <f>IF($B56='Reference Cells'!$A$6,$D56*'Fund Stats'!K$21,IF($B56='Reference Cells'!$A$3,$D56*'Fund Stats'!K$20,IF($B56='Reference Cells'!$A$4,$D56*'Fund Stats'!K$22,IF($B56='Reference Cells'!$A$5,$D56*'Fund Stats'!K$23,IF($B56='Reference Cells'!$A$7,$D56*'Fund Stats'!K$24,IF($B56='Reference Cells'!$A$8,$D56*'Fund Stats'!K$25,IF(OR($B56='Reference Cells'!$A$2,$B56='Reference Cells'!$A$9),$D56*O56,"")))))))</f>
        <v>0</v>
      </c>
      <c r="AJ56" s="47">
        <f>IF($B56='Reference Cells'!$A$6,$D56*'Fund Stats'!L$21,IF($B56='Reference Cells'!$A$3,$D56*'Fund Stats'!L$20,IF($B56='Reference Cells'!$A$4,$D56*'Fund Stats'!L$22,IF($B56='Reference Cells'!$A$5,$D56*'Fund Stats'!L$23,IF($B56='Reference Cells'!$A$7,$D56*'Fund Stats'!L$24,IF($B56='Reference Cells'!$A$8,$D56*'Fund Stats'!L$25,IF(OR($B56='Reference Cells'!$A$2,$B56='Reference Cells'!$A$9),$D56*P56,"")))))))</f>
        <v>0</v>
      </c>
      <c r="AK56" s="47">
        <f>IF($B56='Reference Cells'!$A$6,$D56*'Fund Stats'!M$21,IF($B56='Reference Cells'!$A$3,$D56*'Fund Stats'!M$20,IF($B56='Reference Cells'!$A$4,$D56*'Fund Stats'!M$22,IF($B56='Reference Cells'!$A$5,$D56*'Fund Stats'!M$23,IF($B56='Reference Cells'!$A$7,$D56*'Fund Stats'!M$24,IF($B56='Reference Cells'!$A$8,$D56*'Fund Stats'!M$25,IF(OR($B56='Reference Cells'!$A$2,$B56='Reference Cells'!$A$9),$D56*Q56,"")))))))</f>
        <v>0</v>
      </c>
      <c r="AL56" s="47">
        <f>IF($B56='Reference Cells'!$A$6,$D56*'Fund Stats'!N$21,IF($B56='Reference Cells'!$A$3,$D56*'Fund Stats'!N$20,IF($B56='Reference Cells'!$A$4,$D56*'Fund Stats'!N$22,IF($B56='Reference Cells'!$A$5,$D56*'Fund Stats'!N$23,IF($B56='Reference Cells'!$A$7,$D56*'Fund Stats'!N$24,IF($B56='Reference Cells'!$A$8,$D56*'Fund Stats'!N$25,IF(OR($B56='Reference Cells'!$A$2,$B56='Reference Cells'!$A$9),$D56*R56,"")))))))</f>
        <v>0</v>
      </c>
      <c r="AM56" s="47">
        <f>IF($B56='Reference Cells'!$A$6,$D56*'Fund Stats'!O$21,IF($B56='Reference Cells'!$A$3,$D56*'Fund Stats'!O$20,IF($B56='Reference Cells'!$A$4,$D56*'Fund Stats'!O$22,IF($B56='Reference Cells'!$A$5,$D56*'Fund Stats'!O$23,IF($B56='Reference Cells'!$A$7,$D56*'Fund Stats'!O$24,IF($B56='Reference Cells'!$A$8,$D56*'Fund Stats'!O$25,IF(OR($B56='Reference Cells'!$A$2,$B56='Reference Cells'!$A$9),$D56*S56,"")))))))</f>
        <v>0</v>
      </c>
      <c r="AN56" s="47">
        <f>IF($B56='Reference Cells'!$A$6,$D56*'Fund Stats'!P$21,IF($B56='Reference Cells'!$A$3,$D56*'Fund Stats'!P$20,IF($B56='Reference Cells'!$A$4,$D56*'Fund Stats'!P$22,IF($B56='Reference Cells'!$A$5,$D56*'Fund Stats'!P$23,IF($B56='Reference Cells'!$A$7,$D56*'Fund Stats'!P$24,IF($B56='Reference Cells'!$A$8,$D56*'Fund Stats'!P$25,IF(OR($B56='Reference Cells'!$A$2,$B56='Reference Cells'!$A$9),$D56*T56,"")))))))</f>
        <v>0</v>
      </c>
      <c r="AO56" s="47">
        <f>IF($B56='Reference Cells'!$A$6,$D56*'Fund Stats'!Q$21,IF($B56='Reference Cells'!$A$3,$D56*'Fund Stats'!Q$20,IF($B56='Reference Cells'!$A$4,$D56*'Fund Stats'!Q$22,IF($B56='Reference Cells'!$A$5,$D56*'Fund Stats'!Q$23,IF($B56='Reference Cells'!$A$7,$D56*'Fund Stats'!Q$24,IF($B56='Reference Cells'!$A$8,$D56*'Fund Stats'!Q$25,IF(OR($B56='Reference Cells'!$A$2,$B56='Reference Cells'!$A$9),$D56*U56,"")))))))</f>
        <v>0</v>
      </c>
      <c r="AP56" s="47">
        <f>IF($B56='Reference Cells'!$A$6,$D56*'Fund Stats'!R$21,IF($B56='Reference Cells'!$A$3,$D56*'Fund Stats'!R$20,IF($B56='Reference Cells'!$A$4,$D56*'Fund Stats'!R$22,IF($B56='Reference Cells'!$A$5,$D56*'Fund Stats'!R$23,IF($B56='Reference Cells'!$A$7,$D56*'Fund Stats'!R$24,IF($B56='Reference Cells'!$A$8,$D56*'Fund Stats'!R$25,IF(OR($B56='Reference Cells'!$A$2,$B56='Reference Cells'!$A$9),$D56*V56,"")))))))</f>
        <v>0</v>
      </c>
      <c r="AQ56" s="46"/>
      <c r="AT56" s="217">
        <f t="shared" si="45"/>
        <v>0</v>
      </c>
      <c r="AU56" s="217">
        <f t="shared" si="43"/>
        <v>0</v>
      </c>
      <c r="AV56" s="217">
        <f t="shared" si="43"/>
        <v>0</v>
      </c>
      <c r="AW56" s="217">
        <f t="shared" si="43"/>
        <v>0</v>
      </c>
      <c r="AX56" s="217">
        <f t="shared" si="43"/>
        <v>0</v>
      </c>
      <c r="AY56" s="217">
        <f t="shared" si="43"/>
        <v>0</v>
      </c>
      <c r="AZ56" s="217">
        <f t="shared" si="43"/>
        <v>0</v>
      </c>
      <c r="BA56" s="217">
        <f t="shared" si="43"/>
        <v>0</v>
      </c>
      <c r="BB56" s="217">
        <f t="shared" si="43"/>
        <v>0</v>
      </c>
      <c r="BC56" s="217">
        <f t="shared" si="43"/>
        <v>0</v>
      </c>
      <c r="BD56" s="217">
        <f t="shared" si="43"/>
        <v>0</v>
      </c>
      <c r="BE56" s="217">
        <f t="shared" si="43"/>
        <v>0</v>
      </c>
      <c r="BF56" s="217">
        <f t="shared" si="43"/>
        <v>0</v>
      </c>
      <c r="BG56" s="217">
        <f t="shared" si="43"/>
        <v>0</v>
      </c>
      <c r="BH56" s="217">
        <f t="shared" si="43"/>
        <v>0</v>
      </c>
      <c r="BI56" s="217">
        <f t="shared" si="43"/>
        <v>0</v>
      </c>
      <c r="BJ56" s="217">
        <f t="shared" si="43"/>
        <v>0</v>
      </c>
      <c r="BK56" s="217">
        <f t="shared" si="46"/>
        <v>0</v>
      </c>
    </row>
    <row r="57" spans="1:63" ht="18" customHeight="1">
      <c r="A57" s="68">
        <v>6</v>
      </c>
      <c r="B57" s="188"/>
      <c r="C57" s="193"/>
      <c r="D57" s="191"/>
      <c r="E57" s="1" t="str">
        <f t="shared" si="44"/>
        <v/>
      </c>
      <c r="F57" s="284"/>
      <c r="G57" s="94"/>
      <c r="H57" s="94"/>
      <c r="I57" s="94"/>
      <c r="J57" s="94"/>
      <c r="K57" s="94"/>
      <c r="L57" s="94"/>
      <c r="M57" s="94"/>
      <c r="N57" s="94"/>
      <c r="O57" s="94"/>
      <c r="P57" s="94"/>
      <c r="Q57" s="94"/>
      <c r="R57" s="94"/>
      <c r="S57" s="94"/>
      <c r="T57" s="94"/>
      <c r="U57" s="94"/>
      <c r="V57" s="94"/>
      <c r="W57" s="276" t="str">
        <f t="shared" si="1"/>
        <v/>
      </c>
      <c r="Y57" s="32">
        <f t="shared" si="42"/>
        <v>6</v>
      </c>
      <c r="Z57" s="47">
        <f>IF($B57='Reference Cells'!$A$6,$D57*'Fund Stats'!B$21,IF($B57='Reference Cells'!$A$3,$D57*'Fund Stats'!B$20,IF($B57='Reference Cells'!$A$4,$D57*'Fund Stats'!B$22,IF($B57='Reference Cells'!$A$5,$D57*'Fund Stats'!B$23,IF($B57='Reference Cells'!$A$7,$D57*'Fund Stats'!B$24,IF($B57='Reference Cells'!$A$8,$D57*'Fund Stats'!B$25,IF(OR($B57='Reference Cells'!$A$2,$B57='Reference Cells'!$A$9),$D57*F57,"")))))))</f>
        <v>0</v>
      </c>
      <c r="AA57" s="47">
        <f>IF($B57='Reference Cells'!$A$6,$D57*'Fund Stats'!C$21,IF($B57='Reference Cells'!$A$3,$D57*'Fund Stats'!C$20,IF($B57='Reference Cells'!$A$4,$D57*'Fund Stats'!C$22,IF($B57='Reference Cells'!$A$5,$D57*'Fund Stats'!C$23,IF($B57='Reference Cells'!$A$7,$D57*'Fund Stats'!C$24,IF($B57='Reference Cells'!$A$8,$D57*'Fund Stats'!C$25,IF(OR($B57='Reference Cells'!$A$2,$B57='Reference Cells'!$A$9),$D57*G57,"")))))))</f>
        <v>0</v>
      </c>
      <c r="AB57" s="47">
        <f>IF($B57='Reference Cells'!$A$6,$D57*'Fund Stats'!D$21,IF($B57='Reference Cells'!$A$3,$D57*'Fund Stats'!D$20,IF($B57='Reference Cells'!$A$4,$D57*'Fund Stats'!D$22,IF($B57='Reference Cells'!$A$5,$D57*'Fund Stats'!D$23,IF($B57='Reference Cells'!$A$7,$D57*'Fund Stats'!D$24,IF($B57='Reference Cells'!$A$8,$D57*'Fund Stats'!D$25,IF(OR($B57='Reference Cells'!$A$2,$B57='Reference Cells'!$A$9),$D57*H57,"")))))))</f>
        <v>0</v>
      </c>
      <c r="AC57" s="47">
        <f>IF($B57='Reference Cells'!$A$6,$D57*'Fund Stats'!E$21,IF($B57='Reference Cells'!$A$3,$D57*'Fund Stats'!E$20,IF($B57='Reference Cells'!$A$4,$D57*'Fund Stats'!E$22,IF($B57='Reference Cells'!$A$5,$D57*'Fund Stats'!E$23,IF($B57='Reference Cells'!$A$7,$D57*'Fund Stats'!E$24,IF($B57='Reference Cells'!$A$8,$D57*'Fund Stats'!E$25,IF(OR($B57='Reference Cells'!$A$2,$B57='Reference Cells'!$A$9),$D57*I57,"")))))))</f>
        <v>0</v>
      </c>
      <c r="AD57" s="47">
        <f>IF($B57='Reference Cells'!$A$6,$D57*'Fund Stats'!F$21,IF($B57='Reference Cells'!$A$3,$D57*'Fund Stats'!F$20,IF($B57='Reference Cells'!$A$4,$D57*'Fund Stats'!F$22,IF($B57='Reference Cells'!$A$5,$D57*'Fund Stats'!F$23,IF($B57='Reference Cells'!$A$7,$D57*'Fund Stats'!F$24,IF($B57='Reference Cells'!$A$8,$D57*'Fund Stats'!F$25,IF(OR($B57='Reference Cells'!$A$2,$B57='Reference Cells'!$A$9),$D57*J57,"")))))))</f>
        <v>0</v>
      </c>
      <c r="AE57" s="47">
        <f>IF($B57='Reference Cells'!$A$6,$D57*'Fund Stats'!G$21,IF($B57='Reference Cells'!$A$3,$D57*'Fund Stats'!G$20,IF($B57='Reference Cells'!$A$4,$D57*'Fund Stats'!G$22,IF($B57='Reference Cells'!$A$5,$D57*'Fund Stats'!G$23,IF($B57='Reference Cells'!$A$7,$D57*'Fund Stats'!G$24,IF($B57='Reference Cells'!$A$8,$D57*'Fund Stats'!G$25,IF(OR($B57='Reference Cells'!$A$2,$B57='Reference Cells'!$A$9),$D57*K57,"")))))))</f>
        <v>0</v>
      </c>
      <c r="AF57" s="47">
        <f>IF($B57='Reference Cells'!$A$6,$D57*'Fund Stats'!H$21,IF($B57='Reference Cells'!$A$3,$D57*'Fund Stats'!H$20,IF($B57='Reference Cells'!$A$4,$D57*'Fund Stats'!H$22,IF($B57='Reference Cells'!$A$5,$D57*'Fund Stats'!H$23,IF($B57='Reference Cells'!$A$7,$D57*'Fund Stats'!H$24,IF($B57='Reference Cells'!$A$8,$D57*'Fund Stats'!H$25,IF(OR($B57='Reference Cells'!$A$2,$B57='Reference Cells'!$A$9),$D57*L57,"")))))))</f>
        <v>0</v>
      </c>
      <c r="AG57" s="47">
        <f>IF($B57='Reference Cells'!$A$6,$D57*'Fund Stats'!I$21,IF($B57='Reference Cells'!$A$3,$D57*'Fund Stats'!I$20,IF($B57='Reference Cells'!$A$4,$D57*'Fund Stats'!I$22,IF($B57='Reference Cells'!$A$5,$D57*'Fund Stats'!I$23,IF($B57='Reference Cells'!$A$7,$D57*'Fund Stats'!I$24,IF($B57='Reference Cells'!$A$8,$D57*'Fund Stats'!I$25,IF(OR($B57='Reference Cells'!$A$2,$B57='Reference Cells'!$A$9),$D57*M57,"")))))))</f>
        <v>0</v>
      </c>
      <c r="AH57" s="47">
        <f>IF($B57='Reference Cells'!$A$6,$D57*'Fund Stats'!J$21,IF($B57='Reference Cells'!$A$3,$D57*'Fund Stats'!J$20,IF($B57='Reference Cells'!$A$4,$D57*'Fund Stats'!J$22,IF($B57='Reference Cells'!$A$5,$D57*'Fund Stats'!J$23,IF($B57='Reference Cells'!$A$7,$D57*'Fund Stats'!J$24,IF($B57='Reference Cells'!$A$8,$D57*'Fund Stats'!J$25,IF(OR($B57='Reference Cells'!$A$2,$B57='Reference Cells'!$A$9),$D57*N57,"")))))))</f>
        <v>0</v>
      </c>
      <c r="AI57" s="47">
        <f>IF($B57='Reference Cells'!$A$6,$D57*'Fund Stats'!K$21,IF($B57='Reference Cells'!$A$3,$D57*'Fund Stats'!K$20,IF($B57='Reference Cells'!$A$4,$D57*'Fund Stats'!K$22,IF($B57='Reference Cells'!$A$5,$D57*'Fund Stats'!K$23,IF($B57='Reference Cells'!$A$7,$D57*'Fund Stats'!K$24,IF($B57='Reference Cells'!$A$8,$D57*'Fund Stats'!K$25,IF(OR($B57='Reference Cells'!$A$2,$B57='Reference Cells'!$A$9),$D57*O57,"")))))))</f>
        <v>0</v>
      </c>
      <c r="AJ57" s="47">
        <f>IF($B57='Reference Cells'!$A$6,$D57*'Fund Stats'!L$21,IF($B57='Reference Cells'!$A$3,$D57*'Fund Stats'!L$20,IF($B57='Reference Cells'!$A$4,$D57*'Fund Stats'!L$22,IF($B57='Reference Cells'!$A$5,$D57*'Fund Stats'!L$23,IF($B57='Reference Cells'!$A$7,$D57*'Fund Stats'!L$24,IF($B57='Reference Cells'!$A$8,$D57*'Fund Stats'!L$25,IF(OR($B57='Reference Cells'!$A$2,$B57='Reference Cells'!$A$9),$D57*P57,"")))))))</f>
        <v>0</v>
      </c>
      <c r="AK57" s="47">
        <f>IF($B57='Reference Cells'!$A$6,$D57*'Fund Stats'!M$21,IF($B57='Reference Cells'!$A$3,$D57*'Fund Stats'!M$20,IF($B57='Reference Cells'!$A$4,$D57*'Fund Stats'!M$22,IF($B57='Reference Cells'!$A$5,$D57*'Fund Stats'!M$23,IF($B57='Reference Cells'!$A$7,$D57*'Fund Stats'!M$24,IF($B57='Reference Cells'!$A$8,$D57*'Fund Stats'!M$25,IF(OR($B57='Reference Cells'!$A$2,$B57='Reference Cells'!$A$9),$D57*Q57,"")))))))</f>
        <v>0</v>
      </c>
      <c r="AL57" s="47">
        <f>IF($B57='Reference Cells'!$A$6,$D57*'Fund Stats'!N$21,IF($B57='Reference Cells'!$A$3,$D57*'Fund Stats'!N$20,IF($B57='Reference Cells'!$A$4,$D57*'Fund Stats'!N$22,IF($B57='Reference Cells'!$A$5,$D57*'Fund Stats'!N$23,IF($B57='Reference Cells'!$A$7,$D57*'Fund Stats'!N$24,IF($B57='Reference Cells'!$A$8,$D57*'Fund Stats'!N$25,IF(OR($B57='Reference Cells'!$A$2,$B57='Reference Cells'!$A$9),$D57*R57,"")))))))</f>
        <v>0</v>
      </c>
      <c r="AM57" s="47">
        <f>IF($B57='Reference Cells'!$A$6,$D57*'Fund Stats'!O$21,IF($B57='Reference Cells'!$A$3,$D57*'Fund Stats'!O$20,IF($B57='Reference Cells'!$A$4,$D57*'Fund Stats'!O$22,IF($B57='Reference Cells'!$A$5,$D57*'Fund Stats'!O$23,IF($B57='Reference Cells'!$A$7,$D57*'Fund Stats'!O$24,IF($B57='Reference Cells'!$A$8,$D57*'Fund Stats'!O$25,IF(OR($B57='Reference Cells'!$A$2,$B57='Reference Cells'!$A$9),$D57*S57,"")))))))</f>
        <v>0</v>
      </c>
      <c r="AN57" s="47">
        <f>IF($B57='Reference Cells'!$A$6,$D57*'Fund Stats'!P$21,IF($B57='Reference Cells'!$A$3,$D57*'Fund Stats'!P$20,IF($B57='Reference Cells'!$A$4,$D57*'Fund Stats'!P$22,IF($B57='Reference Cells'!$A$5,$D57*'Fund Stats'!P$23,IF($B57='Reference Cells'!$A$7,$D57*'Fund Stats'!P$24,IF($B57='Reference Cells'!$A$8,$D57*'Fund Stats'!P$25,IF(OR($B57='Reference Cells'!$A$2,$B57='Reference Cells'!$A$9),$D57*T57,"")))))))</f>
        <v>0</v>
      </c>
      <c r="AO57" s="47">
        <f>IF($B57='Reference Cells'!$A$6,$D57*'Fund Stats'!Q$21,IF($B57='Reference Cells'!$A$3,$D57*'Fund Stats'!Q$20,IF($B57='Reference Cells'!$A$4,$D57*'Fund Stats'!Q$22,IF($B57='Reference Cells'!$A$5,$D57*'Fund Stats'!Q$23,IF($B57='Reference Cells'!$A$7,$D57*'Fund Stats'!Q$24,IF($B57='Reference Cells'!$A$8,$D57*'Fund Stats'!Q$25,IF(OR($B57='Reference Cells'!$A$2,$B57='Reference Cells'!$A$9),$D57*U57,"")))))))</f>
        <v>0</v>
      </c>
      <c r="AP57" s="47">
        <f>IF($B57='Reference Cells'!$A$6,$D57*'Fund Stats'!R$21,IF($B57='Reference Cells'!$A$3,$D57*'Fund Stats'!R$20,IF($B57='Reference Cells'!$A$4,$D57*'Fund Stats'!R$22,IF($B57='Reference Cells'!$A$5,$D57*'Fund Stats'!R$23,IF($B57='Reference Cells'!$A$7,$D57*'Fund Stats'!R$24,IF($B57='Reference Cells'!$A$8,$D57*'Fund Stats'!R$25,IF(OR($B57='Reference Cells'!$A$2,$B57='Reference Cells'!$A$9),$D57*V57,"")))))))</f>
        <v>0</v>
      </c>
      <c r="AQ57" s="46"/>
      <c r="AT57" s="217">
        <f t="shared" si="45"/>
        <v>0</v>
      </c>
      <c r="AU57" s="217">
        <f t="shared" si="43"/>
        <v>0</v>
      </c>
      <c r="AV57" s="217">
        <f t="shared" si="43"/>
        <v>0</v>
      </c>
      <c r="AW57" s="217">
        <f t="shared" si="43"/>
        <v>0</v>
      </c>
      <c r="AX57" s="217">
        <f t="shared" si="43"/>
        <v>0</v>
      </c>
      <c r="AY57" s="217">
        <f t="shared" si="43"/>
        <v>0</v>
      </c>
      <c r="AZ57" s="217">
        <f t="shared" si="43"/>
        <v>0</v>
      </c>
      <c r="BA57" s="217">
        <f t="shared" si="43"/>
        <v>0</v>
      </c>
      <c r="BB57" s="217">
        <f t="shared" si="43"/>
        <v>0</v>
      </c>
      <c r="BC57" s="217">
        <f t="shared" si="43"/>
        <v>0</v>
      </c>
      <c r="BD57" s="217">
        <f t="shared" si="43"/>
        <v>0</v>
      </c>
      <c r="BE57" s="217">
        <f t="shared" si="43"/>
        <v>0</v>
      </c>
      <c r="BF57" s="217">
        <f t="shared" si="43"/>
        <v>0</v>
      </c>
      <c r="BG57" s="217">
        <f t="shared" si="43"/>
        <v>0</v>
      </c>
      <c r="BH57" s="217">
        <f t="shared" si="43"/>
        <v>0</v>
      </c>
      <c r="BI57" s="217">
        <f t="shared" si="43"/>
        <v>0</v>
      </c>
      <c r="BJ57" s="217">
        <f t="shared" si="43"/>
        <v>0</v>
      </c>
      <c r="BK57" s="217">
        <f t="shared" si="46"/>
        <v>0</v>
      </c>
    </row>
    <row r="58" spans="1:63" ht="18.75">
      <c r="A58" s="68">
        <v>7</v>
      </c>
      <c r="B58" s="188"/>
      <c r="C58" s="193"/>
      <c r="D58" s="191"/>
      <c r="E58" s="1" t="str">
        <f t="shared" si="44"/>
        <v/>
      </c>
      <c r="F58" s="284"/>
      <c r="G58" s="94"/>
      <c r="H58" s="94"/>
      <c r="I58" s="94"/>
      <c r="J58" s="94"/>
      <c r="K58" s="94"/>
      <c r="L58" s="94"/>
      <c r="M58" s="94"/>
      <c r="N58" s="94"/>
      <c r="O58" s="94"/>
      <c r="P58" s="94"/>
      <c r="Q58" s="94"/>
      <c r="R58" s="94"/>
      <c r="S58" s="94"/>
      <c r="T58" s="94"/>
      <c r="U58" s="94"/>
      <c r="V58" s="94"/>
      <c r="W58" s="276" t="str">
        <f t="shared" si="1"/>
        <v/>
      </c>
      <c r="Y58" s="32">
        <f t="shared" si="42"/>
        <v>7</v>
      </c>
      <c r="Z58" s="47">
        <f>IF($B58='Reference Cells'!$A$6,$D58*'Fund Stats'!B$21,IF($B58='Reference Cells'!$A$3,$D58*'Fund Stats'!B$20,IF($B58='Reference Cells'!$A$4,$D58*'Fund Stats'!B$22,IF($B58='Reference Cells'!$A$5,$D58*'Fund Stats'!B$23,IF($B58='Reference Cells'!$A$7,$D58*'Fund Stats'!B$24,IF($B58='Reference Cells'!$A$8,$D58*'Fund Stats'!B$25,IF(OR($B58='Reference Cells'!$A$2,$B58='Reference Cells'!$A$9),$D58*F58,"")))))))</f>
        <v>0</v>
      </c>
      <c r="AA58" s="47">
        <f>IF($B58='Reference Cells'!$A$6,$D58*'Fund Stats'!C$21,IF($B58='Reference Cells'!$A$3,$D58*'Fund Stats'!C$20,IF($B58='Reference Cells'!$A$4,$D58*'Fund Stats'!C$22,IF($B58='Reference Cells'!$A$5,$D58*'Fund Stats'!C$23,IF($B58='Reference Cells'!$A$7,$D58*'Fund Stats'!C$24,IF($B58='Reference Cells'!$A$8,$D58*'Fund Stats'!C$25,IF(OR($B58='Reference Cells'!$A$2,$B58='Reference Cells'!$A$9),$D58*G58,"")))))))</f>
        <v>0</v>
      </c>
      <c r="AB58" s="47">
        <f>IF($B58='Reference Cells'!$A$6,$D58*'Fund Stats'!D$21,IF($B58='Reference Cells'!$A$3,$D58*'Fund Stats'!D$20,IF($B58='Reference Cells'!$A$4,$D58*'Fund Stats'!D$22,IF($B58='Reference Cells'!$A$5,$D58*'Fund Stats'!D$23,IF($B58='Reference Cells'!$A$7,$D58*'Fund Stats'!D$24,IF($B58='Reference Cells'!$A$8,$D58*'Fund Stats'!D$25,IF(OR($B58='Reference Cells'!$A$2,$B58='Reference Cells'!$A$9),$D58*H58,"")))))))</f>
        <v>0</v>
      </c>
      <c r="AC58" s="47">
        <f>IF($B58='Reference Cells'!$A$6,$D58*'Fund Stats'!E$21,IF($B58='Reference Cells'!$A$3,$D58*'Fund Stats'!E$20,IF($B58='Reference Cells'!$A$4,$D58*'Fund Stats'!E$22,IF($B58='Reference Cells'!$A$5,$D58*'Fund Stats'!E$23,IF($B58='Reference Cells'!$A$7,$D58*'Fund Stats'!E$24,IF($B58='Reference Cells'!$A$8,$D58*'Fund Stats'!E$25,IF(OR($B58='Reference Cells'!$A$2,$B58='Reference Cells'!$A$9),$D58*I58,"")))))))</f>
        <v>0</v>
      </c>
      <c r="AD58" s="47">
        <f>IF($B58='Reference Cells'!$A$6,$D58*'Fund Stats'!F$21,IF($B58='Reference Cells'!$A$3,$D58*'Fund Stats'!F$20,IF($B58='Reference Cells'!$A$4,$D58*'Fund Stats'!F$22,IF($B58='Reference Cells'!$A$5,$D58*'Fund Stats'!F$23,IF($B58='Reference Cells'!$A$7,$D58*'Fund Stats'!F$24,IF($B58='Reference Cells'!$A$8,$D58*'Fund Stats'!F$25,IF(OR($B58='Reference Cells'!$A$2,$B58='Reference Cells'!$A$9),$D58*J58,"")))))))</f>
        <v>0</v>
      </c>
      <c r="AE58" s="47">
        <f>IF($B58='Reference Cells'!$A$6,$D58*'Fund Stats'!G$21,IF($B58='Reference Cells'!$A$3,$D58*'Fund Stats'!G$20,IF($B58='Reference Cells'!$A$4,$D58*'Fund Stats'!G$22,IF($B58='Reference Cells'!$A$5,$D58*'Fund Stats'!G$23,IF($B58='Reference Cells'!$A$7,$D58*'Fund Stats'!G$24,IF($B58='Reference Cells'!$A$8,$D58*'Fund Stats'!G$25,IF(OR($B58='Reference Cells'!$A$2,$B58='Reference Cells'!$A$9),$D58*K58,"")))))))</f>
        <v>0</v>
      </c>
      <c r="AF58" s="47">
        <f>IF($B58='Reference Cells'!$A$6,$D58*'Fund Stats'!H$21,IF($B58='Reference Cells'!$A$3,$D58*'Fund Stats'!H$20,IF($B58='Reference Cells'!$A$4,$D58*'Fund Stats'!H$22,IF($B58='Reference Cells'!$A$5,$D58*'Fund Stats'!H$23,IF($B58='Reference Cells'!$A$7,$D58*'Fund Stats'!H$24,IF($B58='Reference Cells'!$A$8,$D58*'Fund Stats'!H$25,IF(OR($B58='Reference Cells'!$A$2,$B58='Reference Cells'!$A$9),$D58*L58,"")))))))</f>
        <v>0</v>
      </c>
      <c r="AG58" s="47">
        <f>IF($B58='Reference Cells'!$A$6,$D58*'Fund Stats'!I$21,IF($B58='Reference Cells'!$A$3,$D58*'Fund Stats'!I$20,IF($B58='Reference Cells'!$A$4,$D58*'Fund Stats'!I$22,IF($B58='Reference Cells'!$A$5,$D58*'Fund Stats'!I$23,IF($B58='Reference Cells'!$A$7,$D58*'Fund Stats'!I$24,IF($B58='Reference Cells'!$A$8,$D58*'Fund Stats'!I$25,IF(OR($B58='Reference Cells'!$A$2,$B58='Reference Cells'!$A$9),$D58*M58,"")))))))</f>
        <v>0</v>
      </c>
      <c r="AH58" s="47">
        <f>IF($B58='Reference Cells'!$A$6,$D58*'Fund Stats'!J$21,IF($B58='Reference Cells'!$A$3,$D58*'Fund Stats'!J$20,IF($B58='Reference Cells'!$A$4,$D58*'Fund Stats'!J$22,IF($B58='Reference Cells'!$A$5,$D58*'Fund Stats'!J$23,IF($B58='Reference Cells'!$A$7,$D58*'Fund Stats'!J$24,IF($B58='Reference Cells'!$A$8,$D58*'Fund Stats'!J$25,IF(OR($B58='Reference Cells'!$A$2,$B58='Reference Cells'!$A$9),$D58*N58,"")))))))</f>
        <v>0</v>
      </c>
      <c r="AI58" s="47">
        <f>IF($B58='Reference Cells'!$A$6,$D58*'Fund Stats'!K$21,IF($B58='Reference Cells'!$A$3,$D58*'Fund Stats'!K$20,IF($B58='Reference Cells'!$A$4,$D58*'Fund Stats'!K$22,IF($B58='Reference Cells'!$A$5,$D58*'Fund Stats'!K$23,IF($B58='Reference Cells'!$A$7,$D58*'Fund Stats'!K$24,IF($B58='Reference Cells'!$A$8,$D58*'Fund Stats'!K$25,IF(OR($B58='Reference Cells'!$A$2,$B58='Reference Cells'!$A$9),$D58*O58,"")))))))</f>
        <v>0</v>
      </c>
      <c r="AJ58" s="47">
        <f>IF($B58='Reference Cells'!$A$6,$D58*'Fund Stats'!L$21,IF($B58='Reference Cells'!$A$3,$D58*'Fund Stats'!L$20,IF($B58='Reference Cells'!$A$4,$D58*'Fund Stats'!L$22,IF($B58='Reference Cells'!$A$5,$D58*'Fund Stats'!L$23,IF($B58='Reference Cells'!$A$7,$D58*'Fund Stats'!L$24,IF($B58='Reference Cells'!$A$8,$D58*'Fund Stats'!L$25,IF(OR($B58='Reference Cells'!$A$2,$B58='Reference Cells'!$A$9),$D58*P58,"")))))))</f>
        <v>0</v>
      </c>
      <c r="AK58" s="47">
        <f>IF($B58='Reference Cells'!$A$6,$D58*'Fund Stats'!M$21,IF($B58='Reference Cells'!$A$3,$D58*'Fund Stats'!M$20,IF($B58='Reference Cells'!$A$4,$D58*'Fund Stats'!M$22,IF($B58='Reference Cells'!$A$5,$D58*'Fund Stats'!M$23,IF($B58='Reference Cells'!$A$7,$D58*'Fund Stats'!M$24,IF($B58='Reference Cells'!$A$8,$D58*'Fund Stats'!M$25,IF(OR($B58='Reference Cells'!$A$2,$B58='Reference Cells'!$A$9),$D58*Q58,"")))))))</f>
        <v>0</v>
      </c>
      <c r="AL58" s="47">
        <f>IF($B58='Reference Cells'!$A$6,$D58*'Fund Stats'!N$21,IF($B58='Reference Cells'!$A$3,$D58*'Fund Stats'!N$20,IF($B58='Reference Cells'!$A$4,$D58*'Fund Stats'!N$22,IF($B58='Reference Cells'!$A$5,$D58*'Fund Stats'!N$23,IF($B58='Reference Cells'!$A$7,$D58*'Fund Stats'!N$24,IF($B58='Reference Cells'!$A$8,$D58*'Fund Stats'!N$25,IF(OR($B58='Reference Cells'!$A$2,$B58='Reference Cells'!$A$9),$D58*R58,"")))))))</f>
        <v>0</v>
      </c>
      <c r="AM58" s="47">
        <f>IF($B58='Reference Cells'!$A$6,$D58*'Fund Stats'!O$21,IF($B58='Reference Cells'!$A$3,$D58*'Fund Stats'!O$20,IF($B58='Reference Cells'!$A$4,$D58*'Fund Stats'!O$22,IF($B58='Reference Cells'!$A$5,$D58*'Fund Stats'!O$23,IF($B58='Reference Cells'!$A$7,$D58*'Fund Stats'!O$24,IF($B58='Reference Cells'!$A$8,$D58*'Fund Stats'!O$25,IF(OR($B58='Reference Cells'!$A$2,$B58='Reference Cells'!$A$9),$D58*S58,"")))))))</f>
        <v>0</v>
      </c>
      <c r="AN58" s="47">
        <f>IF($B58='Reference Cells'!$A$6,$D58*'Fund Stats'!P$21,IF($B58='Reference Cells'!$A$3,$D58*'Fund Stats'!P$20,IF($B58='Reference Cells'!$A$4,$D58*'Fund Stats'!P$22,IF($B58='Reference Cells'!$A$5,$D58*'Fund Stats'!P$23,IF($B58='Reference Cells'!$A$7,$D58*'Fund Stats'!P$24,IF($B58='Reference Cells'!$A$8,$D58*'Fund Stats'!P$25,IF(OR($B58='Reference Cells'!$A$2,$B58='Reference Cells'!$A$9),$D58*T58,"")))))))</f>
        <v>0</v>
      </c>
      <c r="AO58" s="47">
        <f>IF($B58='Reference Cells'!$A$6,$D58*'Fund Stats'!Q$21,IF($B58='Reference Cells'!$A$3,$D58*'Fund Stats'!Q$20,IF($B58='Reference Cells'!$A$4,$D58*'Fund Stats'!Q$22,IF($B58='Reference Cells'!$A$5,$D58*'Fund Stats'!Q$23,IF($B58='Reference Cells'!$A$7,$D58*'Fund Stats'!Q$24,IF($B58='Reference Cells'!$A$8,$D58*'Fund Stats'!Q$25,IF(OR($B58='Reference Cells'!$A$2,$B58='Reference Cells'!$A$9),$D58*U58,"")))))))</f>
        <v>0</v>
      </c>
      <c r="AP58" s="47">
        <f>IF($B58='Reference Cells'!$A$6,$D58*'Fund Stats'!R$21,IF($B58='Reference Cells'!$A$3,$D58*'Fund Stats'!R$20,IF($B58='Reference Cells'!$A$4,$D58*'Fund Stats'!R$22,IF($B58='Reference Cells'!$A$5,$D58*'Fund Stats'!R$23,IF($B58='Reference Cells'!$A$7,$D58*'Fund Stats'!R$24,IF($B58='Reference Cells'!$A$8,$D58*'Fund Stats'!R$25,IF(OR($B58='Reference Cells'!$A$2,$B58='Reference Cells'!$A$9),$D58*V58,"")))))))</f>
        <v>0</v>
      </c>
      <c r="AQ58" s="46"/>
      <c r="AT58" s="217">
        <f t="shared" si="45"/>
        <v>0</v>
      </c>
      <c r="AU58" s="217">
        <f t="shared" si="43"/>
        <v>0</v>
      </c>
      <c r="AV58" s="217">
        <f t="shared" si="43"/>
        <v>0</v>
      </c>
      <c r="AW58" s="217">
        <f t="shared" si="43"/>
        <v>0</v>
      </c>
      <c r="AX58" s="217">
        <f t="shared" si="43"/>
        <v>0</v>
      </c>
      <c r="AY58" s="217">
        <f t="shared" si="43"/>
        <v>0</v>
      </c>
      <c r="AZ58" s="217">
        <f t="shared" si="43"/>
        <v>0</v>
      </c>
      <c r="BA58" s="217">
        <f t="shared" si="43"/>
        <v>0</v>
      </c>
      <c r="BB58" s="217">
        <f t="shared" si="43"/>
        <v>0</v>
      </c>
      <c r="BC58" s="217">
        <f t="shared" si="43"/>
        <v>0</v>
      </c>
      <c r="BD58" s="217">
        <f t="shared" si="43"/>
        <v>0</v>
      </c>
      <c r="BE58" s="217">
        <f t="shared" si="43"/>
        <v>0</v>
      </c>
      <c r="BF58" s="217">
        <f t="shared" si="43"/>
        <v>0</v>
      </c>
      <c r="BG58" s="217">
        <f t="shared" si="43"/>
        <v>0</v>
      </c>
      <c r="BH58" s="217">
        <f t="shared" si="43"/>
        <v>0</v>
      </c>
      <c r="BI58" s="217">
        <f t="shared" si="43"/>
        <v>0</v>
      </c>
      <c r="BJ58" s="217">
        <f t="shared" si="43"/>
        <v>0</v>
      </c>
      <c r="BK58" s="217">
        <f t="shared" si="46"/>
        <v>0</v>
      </c>
    </row>
    <row r="59" spans="1:63" ht="18.75">
      <c r="A59" s="68">
        <v>8</v>
      </c>
      <c r="B59" s="188"/>
      <c r="C59" s="188"/>
      <c r="D59" s="191"/>
      <c r="E59" s="1" t="str">
        <f t="shared" si="44"/>
        <v/>
      </c>
      <c r="F59" s="284"/>
      <c r="G59" s="94"/>
      <c r="H59" s="94"/>
      <c r="I59" s="94"/>
      <c r="J59" s="94"/>
      <c r="K59" s="94"/>
      <c r="L59" s="94"/>
      <c r="M59" s="94"/>
      <c r="N59" s="94"/>
      <c r="O59" s="94"/>
      <c r="P59" s="94"/>
      <c r="Q59" s="94"/>
      <c r="R59" s="94"/>
      <c r="S59" s="94"/>
      <c r="T59" s="94"/>
      <c r="U59" s="94"/>
      <c r="V59" s="94"/>
      <c r="W59" s="276" t="str">
        <f t="shared" si="1"/>
        <v/>
      </c>
      <c r="Y59" s="32">
        <f t="shared" si="42"/>
        <v>8</v>
      </c>
      <c r="Z59" s="47">
        <f>IF($B59='Reference Cells'!$A$6,$D59*'Fund Stats'!B$21,IF($B59='Reference Cells'!$A$3,$D59*'Fund Stats'!B$20,IF($B59='Reference Cells'!$A$4,$D59*'Fund Stats'!B$22,IF($B59='Reference Cells'!$A$5,$D59*'Fund Stats'!B$23,IF($B59='Reference Cells'!$A$7,$D59*'Fund Stats'!B$24,IF($B59='Reference Cells'!$A$8,$D59*'Fund Stats'!B$25,IF(OR($B59='Reference Cells'!$A$2,$B59='Reference Cells'!$A$9),$D59*F59,"")))))))</f>
        <v>0</v>
      </c>
      <c r="AA59" s="47">
        <f>IF($B59='Reference Cells'!$A$6,$D59*'Fund Stats'!C$21,IF($B59='Reference Cells'!$A$3,$D59*'Fund Stats'!C$20,IF($B59='Reference Cells'!$A$4,$D59*'Fund Stats'!C$22,IF($B59='Reference Cells'!$A$5,$D59*'Fund Stats'!C$23,IF($B59='Reference Cells'!$A$7,$D59*'Fund Stats'!C$24,IF($B59='Reference Cells'!$A$8,$D59*'Fund Stats'!C$25,IF(OR($B59='Reference Cells'!$A$2,$B59='Reference Cells'!$A$9),$D59*G59,"")))))))</f>
        <v>0</v>
      </c>
      <c r="AB59" s="47">
        <f>IF($B59='Reference Cells'!$A$6,$D59*'Fund Stats'!D$21,IF($B59='Reference Cells'!$A$3,$D59*'Fund Stats'!D$20,IF($B59='Reference Cells'!$A$4,$D59*'Fund Stats'!D$22,IF($B59='Reference Cells'!$A$5,$D59*'Fund Stats'!D$23,IF($B59='Reference Cells'!$A$7,$D59*'Fund Stats'!D$24,IF($B59='Reference Cells'!$A$8,$D59*'Fund Stats'!D$25,IF(OR($B59='Reference Cells'!$A$2,$B59='Reference Cells'!$A$9),$D59*H59,"")))))))</f>
        <v>0</v>
      </c>
      <c r="AC59" s="47">
        <f>IF($B59='Reference Cells'!$A$6,$D59*'Fund Stats'!E$21,IF($B59='Reference Cells'!$A$3,$D59*'Fund Stats'!E$20,IF($B59='Reference Cells'!$A$4,$D59*'Fund Stats'!E$22,IF($B59='Reference Cells'!$A$5,$D59*'Fund Stats'!E$23,IF($B59='Reference Cells'!$A$7,$D59*'Fund Stats'!E$24,IF($B59='Reference Cells'!$A$8,$D59*'Fund Stats'!E$25,IF(OR($B59='Reference Cells'!$A$2,$B59='Reference Cells'!$A$9),$D59*I59,"")))))))</f>
        <v>0</v>
      </c>
      <c r="AD59" s="47">
        <f>IF($B59='Reference Cells'!$A$6,$D59*'Fund Stats'!F$21,IF($B59='Reference Cells'!$A$3,$D59*'Fund Stats'!F$20,IF($B59='Reference Cells'!$A$4,$D59*'Fund Stats'!F$22,IF($B59='Reference Cells'!$A$5,$D59*'Fund Stats'!F$23,IF($B59='Reference Cells'!$A$7,$D59*'Fund Stats'!F$24,IF($B59='Reference Cells'!$A$8,$D59*'Fund Stats'!F$25,IF(OR($B59='Reference Cells'!$A$2,$B59='Reference Cells'!$A$9),$D59*J59,"")))))))</f>
        <v>0</v>
      </c>
      <c r="AE59" s="47">
        <f>IF($B59='Reference Cells'!$A$6,$D59*'Fund Stats'!G$21,IF($B59='Reference Cells'!$A$3,$D59*'Fund Stats'!G$20,IF($B59='Reference Cells'!$A$4,$D59*'Fund Stats'!G$22,IF($B59='Reference Cells'!$A$5,$D59*'Fund Stats'!G$23,IF($B59='Reference Cells'!$A$7,$D59*'Fund Stats'!G$24,IF($B59='Reference Cells'!$A$8,$D59*'Fund Stats'!G$25,IF(OR($B59='Reference Cells'!$A$2,$B59='Reference Cells'!$A$9),$D59*K59,"")))))))</f>
        <v>0</v>
      </c>
      <c r="AF59" s="47">
        <f>IF($B59='Reference Cells'!$A$6,$D59*'Fund Stats'!H$21,IF($B59='Reference Cells'!$A$3,$D59*'Fund Stats'!H$20,IF($B59='Reference Cells'!$A$4,$D59*'Fund Stats'!H$22,IF($B59='Reference Cells'!$A$5,$D59*'Fund Stats'!H$23,IF($B59='Reference Cells'!$A$7,$D59*'Fund Stats'!H$24,IF($B59='Reference Cells'!$A$8,$D59*'Fund Stats'!H$25,IF(OR($B59='Reference Cells'!$A$2,$B59='Reference Cells'!$A$9),$D59*L59,"")))))))</f>
        <v>0</v>
      </c>
      <c r="AG59" s="47">
        <f>IF($B59='Reference Cells'!$A$6,$D59*'Fund Stats'!I$21,IF($B59='Reference Cells'!$A$3,$D59*'Fund Stats'!I$20,IF($B59='Reference Cells'!$A$4,$D59*'Fund Stats'!I$22,IF($B59='Reference Cells'!$A$5,$D59*'Fund Stats'!I$23,IF($B59='Reference Cells'!$A$7,$D59*'Fund Stats'!I$24,IF($B59='Reference Cells'!$A$8,$D59*'Fund Stats'!I$25,IF(OR($B59='Reference Cells'!$A$2,$B59='Reference Cells'!$A$9),$D59*M59,"")))))))</f>
        <v>0</v>
      </c>
      <c r="AH59" s="47">
        <f>IF($B59='Reference Cells'!$A$6,$D59*'Fund Stats'!J$21,IF($B59='Reference Cells'!$A$3,$D59*'Fund Stats'!J$20,IF($B59='Reference Cells'!$A$4,$D59*'Fund Stats'!J$22,IF($B59='Reference Cells'!$A$5,$D59*'Fund Stats'!J$23,IF($B59='Reference Cells'!$A$7,$D59*'Fund Stats'!J$24,IF($B59='Reference Cells'!$A$8,$D59*'Fund Stats'!J$25,IF(OR($B59='Reference Cells'!$A$2,$B59='Reference Cells'!$A$9),$D59*N59,"")))))))</f>
        <v>0</v>
      </c>
      <c r="AI59" s="47">
        <f>IF($B59='Reference Cells'!$A$6,$D59*'Fund Stats'!K$21,IF($B59='Reference Cells'!$A$3,$D59*'Fund Stats'!K$20,IF($B59='Reference Cells'!$A$4,$D59*'Fund Stats'!K$22,IF($B59='Reference Cells'!$A$5,$D59*'Fund Stats'!K$23,IF($B59='Reference Cells'!$A$7,$D59*'Fund Stats'!K$24,IF($B59='Reference Cells'!$A$8,$D59*'Fund Stats'!K$25,IF(OR($B59='Reference Cells'!$A$2,$B59='Reference Cells'!$A$9),$D59*O59,"")))))))</f>
        <v>0</v>
      </c>
      <c r="AJ59" s="47">
        <f>IF($B59='Reference Cells'!$A$6,$D59*'Fund Stats'!L$21,IF($B59='Reference Cells'!$A$3,$D59*'Fund Stats'!L$20,IF($B59='Reference Cells'!$A$4,$D59*'Fund Stats'!L$22,IF($B59='Reference Cells'!$A$5,$D59*'Fund Stats'!L$23,IF($B59='Reference Cells'!$A$7,$D59*'Fund Stats'!L$24,IF($B59='Reference Cells'!$A$8,$D59*'Fund Stats'!L$25,IF(OR($B59='Reference Cells'!$A$2,$B59='Reference Cells'!$A$9),$D59*P59,"")))))))</f>
        <v>0</v>
      </c>
      <c r="AK59" s="47">
        <f>IF($B59='Reference Cells'!$A$6,$D59*'Fund Stats'!M$21,IF($B59='Reference Cells'!$A$3,$D59*'Fund Stats'!M$20,IF($B59='Reference Cells'!$A$4,$D59*'Fund Stats'!M$22,IF($B59='Reference Cells'!$A$5,$D59*'Fund Stats'!M$23,IF($B59='Reference Cells'!$A$7,$D59*'Fund Stats'!M$24,IF($B59='Reference Cells'!$A$8,$D59*'Fund Stats'!M$25,IF(OR($B59='Reference Cells'!$A$2,$B59='Reference Cells'!$A$9),$D59*Q59,"")))))))</f>
        <v>0</v>
      </c>
      <c r="AL59" s="47">
        <f>IF($B59='Reference Cells'!$A$6,$D59*'Fund Stats'!N$21,IF($B59='Reference Cells'!$A$3,$D59*'Fund Stats'!N$20,IF($B59='Reference Cells'!$A$4,$D59*'Fund Stats'!N$22,IF($B59='Reference Cells'!$A$5,$D59*'Fund Stats'!N$23,IF($B59='Reference Cells'!$A$7,$D59*'Fund Stats'!N$24,IF($B59='Reference Cells'!$A$8,$D59*'Fund Stats'!N$25,IF(OR($B59='Reference Cells'!$A$2,$B59='Reference Cells'!$A$9),$D59*R59,"")))))))</f>
        <v>0</v>
      </c>
      <c r="AM59" s="47">
        <f>IF($B59='Reference Cells'!$A$6,$D59*'Fund Stats'!O$21,IF($B59='Reference Cells'!$A$3,$D59*'Fund Stats'!O$20,IF($B59='Reference Cells'!$A$4,$D59*'Fund Stats'!O$22,IF($B59='Reference Cells'!$A$5,$D59*'Fund Stats'!O$23,IF($B59='Reference Cells'!$A$7,$D59*'Fund Stats'!O$24,IF($B59='Reference Cells'!$A$8,$D59*'Fund Stats'!O$25,IF(OR($B59='Reference Cells'!$A$2,$B59='Reference Cells'!$A$9),$D59*S59,"")))))))</f>
        <v>0</v>
      </c>
      <c r="AN59" s="47">
        <f>IF($B59='Reference Cells'!$A$6,$D59*'Fund Stats'!P$21,IF($B59='Reference Cells'!$A$3,$D59*'Fund Stats'!P$20,IF($B59='Reference Cells'!$A$4,$D59*'Fund Stats'!P$22,IF($B59='Reference Cells'!$A$5,$D59*'Fund Stats'!P$23,IF($B59='Reference Cells'!$A$7,$D59*'Fund Stats'!P$24,IF($B59='Reference Cells'!$A$8,$D59*'Fund Stats'!P$25,IF(OR($B59='Reference Cells'!$A$2,$B59='Reference Cells'!$A$9),$D59*T59,"")))))))</f>
        <v>0</v>
      </c>
      <c r="AO59" s="47">
        <f>IF($B59='Reference Cells'!$A$6,$D59*'Fund Stats'!Q$21,IF($B59='Reference Cells'!$A$3,$D59*'Fund Stats'!Q$20,IF($B59='Reference Cells'!$A$4,$D59*'Fund Stats'!Q$22,IF($B59='Reference Cells'!$A$5,$D59*'Fund Stats'!Q$23,IF($B59='Reference Cells'!$A$7,$D59*'Fund Stats'!Q$24,IF($B59='Reference Cells'!$A$8,$D59*'Fund Stats'!Q$25,IF(OR($B59='Reference Cells'!$A$2,$B59='Reference Cells'!$A$9),$D59*U59,"")))))))</f>
        <v>0</v>
      </c>
      <c r="AP59" s="47">
        <f>IF($B59='Reference Cells'!$A$6,$D59*'Fund Stats'!R$21,IF($B59='Reference Cells'!$A$3,$D59*'Fund Stats'!R$20,IF($B59='Reference Cells'!$A$4,$D59*'Fund Stats'!R$22,IF($B59='Reference Cells'!$A$5,$D59*'Fund Stats'!R$23,IF($B59='Reference Cells'!$A$7,$D59*'Fund Stats'!R$24,IF($B59='Reference Cells'!$A$8,$D59*'Fund Stats'!R$25,IF(OR($B59='Reference Cells'!$A$2,$B59='Reference Cells'!$A$9),$D59*V59,"")))))))</f>
        <v>0</v>
      </c>
      <c r="AQ59" s="46"/>
      <c r="AT59" s="217">
        <f t="shared" si="45"/>
        <v>0</v>
      </c>
      <c r="AU59" s="217">
        <f t="shared" si="43"/>
        <v>0</v>
      </c>
      <c r="AV59" s="217">
        <f t="shared" si="43"/>
        <v>0</v>
      </c>
      <c r="AW59" s="217">
        <f t="shared" si="43"/>
        <v>0</v>
      </c>
      <c r="AX59" s="217">
        <f t="shared" si="43"/>
        <v>0</v>
      </c>
      <c r="AY59" s="217">
        <f t="shared" si="43"/>
        <v>0</v>
      </c>
      <c r="AZ59" s="217">
        <f t="shared" si="43"/>
        <v>0</v>
      </c>
      <c r="BA59" s="217">
        <f t="shared" si="43"/>
        <v>0</v>
      </c>
      <c r="BB59" s="217">
        <f t="shared" si="43"/>
        <v>0</v>
      </c>
      <c r="BC59" s="217">
        <f t="shared" si="43"/>
        <v>0</v>
      </c>
      <c r="BD59" s="217">
        <f t="shared" si="43"/>
        <v>0</v>
      </c>
      <c r="BE59" s="217">
        <f t="shared" si="43"/>
        <v>0</v>
      </c>
      <c r="BF59" s="217">
        <f t="shared" si="43"/>
        <v>0</v>
      </c>
      <c r="BG59" s="217">
        <f t="shared" si="43"/>
        <v>0</v>
      </c>
      <c r="BH59" s="217">
        <f t="shared" si="43"/>
        <v>0</v>
      </c>
      <c r="BI59" s="217">
        <f t="shared" si="43"/>
        <v>0</v>
      </c>
      <c r="BJ59" s="217">
        <f t="shared" si="43"/>
        <v>0</v>
      </c>
      <c r="BK59" s="217">
        <f t="shared" si="46"/>
        <v>0</v>
      </c>
    </row>
    <row r="60" spans="1:63" ht="18.75">
      <c r="A60" s="68">
        <v>9</v>
      </c>
      <c r="B60" s="188"/>
      <c r="C60" s="188"/>
      <c r="D60" s="191"/>
      <c r="E60" s="1" t="str">
        <f t="shared" si="44"/>
        <v/>
      </c>
      <c r="F60" s="284"/>
      <c r="G60" s="94"/>
      <c r="H60" s="94"/>
      <c r="I60" s="94"/>
      <c r="J60" s="94"/>
      <c r="K60" s="94"/>
      <c r="L60" s="94"/>
      <c r="M60" s="94"/>
      <c r="N60" s="94"/>
      <c r="O60" s="94"/>
      <c r="P60" s="94"/>
      <c r="Q60" s="94"/>
      <c r="R60" s="94"/>
      <c r="S60" s="94"/>
      <c r="T60" s="94"/>
      <c r="U60" s="94"/>
      <c r="V60" s="94"/>
      <c r="W60" s="276" t="str">
        <f t="shared" si="1"/>
        <v/>
      </c>
      <c r="Y60" s="32">
        <f t="shared" si="42"/>
        <v>9</v>
      </c>
      <c r="Z60" s="47">
        <f>IF($B60='Reference Cells'!$A$6,$D60*'Fund Stats'!B$21,IF($B60='Reference Cells'!$A$3,$D60*'Fund Stats'!B$20,IF($B60='Reference Cells'!$A$4,$D60*'Fund Stats'!B$22,IF($B60='Reference Cells'!$A$5,$D60*'Fund Stats'!B$23,IF($B60='Reference Cells'!$A$7,$D60*'Fund Stats'!B$24,IF($B60='Reference Cells'!$A$8,$D60*'Fund Stats'!B$25,IF(OR($B60='Reference Cells'!$A$2,$B60='Reference Cells'!$A$9),$D60*F60,"")))))))</f>
        <v>0</v>
      </c>
      <c r="AA60" s="47">
        <f>IF($B60='Reference Cells'!$A$6,$D60*'Fund Stats'!C$21,IF($B60='Reference Cells'!$A$3,$D60*'Fund Stats'!C$20,IF($B60='Reference Cells'!$A$4,$D60*'Fund Stats'!C$22,IF($B60='Reference Cells'!$A$5,$D60*'Fund Stats'!C$23,IF($B60='Reference Cells'!$A$7,$D60*'Fund Stats'!C$24,IF($B60='Reference Cells'!$A$8,$D60*'Fund Stats'!C$25,IF(OR($B60='Reference Cells'!$A$2,$B60='Reference Cells'!$A$9),$D60*G60,"")))))))</f>
        <v>0</v>
      </c>
      <c r="AB60" s="47">
        <f>IF($B60='Reference Cells'!$A$6,$D60*'Fund Stats'!D$21,IF($B60='Reference Cells'!$A$3,$D60*'Fund Stats'!D$20,IF($B60='Reference Cells'!$A$4,$D60*'Fund Stats'!D$22,IF($B60='Reference Cells'!$A$5,$D60*'Fund Stats'!D$23,IF($B60='Reference Cells'!$A$7,$D60*'Fund Stats'!D$24,IF($B60='Reference Cells'!$A$8,$D60*'Fund Stats'!D$25,IF(OR($B60='Reference Cells'!$A$2,$B60='Reference Cells'!$A$9),$D60*H60,"")))))))</f>
        <v>0</v>
      </c>
      <c r="AC60" s="47">
        <f>IF($B60='Reference Cells'!$A$6,$D60*'Fund Stats'!E$21,IF($B60='Reference Cells'!$A$3,$D60*'Fund Stats'!E$20,IF($B60='Reference Cells'!$A$4,$D60*'Fund Stats'!E$22,IF($B60='Reference Cells'!$A$5,$D60*'Fund Stats'!E$23,IF($B60='Reference Cells'!$A$7,$D60*'Fund Stats'!E$24,IF($B60='Reference Cells'!$A$8,$D60*'Fund Stats'!E$25,IF(OR($B60='Reference Cells'!$A$2,$B60='Reference Cells'!$A$9),$D60*I60,"")))))))</f>
        <v>0</v>
      </c>
      <c r="AD60" s="47">
        <f>IF($B60='Reference Cells'!$A$6,$D60*'Fund Stats'!F$21,IF($B60='Reference Cells'!$A$3,$D60*'Fund Stats'!F$20,IF($B60='Reference Cells'!$A$4,$D60*'Fund Stats'!F$22,IF($B60='Reference Cells'!$A$5,$D60*'Fund Stats'!F$23,IF($B60='Reference Cells'!$A$7,$D60*'Fund Stats'!F$24,IF($B60='Reference Cells'!$A$8,$D60*'Fund Stats'!F$25,IF(OR($B60='Reference Cells'!$A$2,$B60='Reference Cells'!$A$9),$D60*J60,"")))))))</f>
        <v>0</v>
      </c>
      <c r="AE60" s="47">
        <f>IF($B60='Reference Cells'!$A$6,$D60*'Fund Stats'!G$21,IF($B60='Reference Cells'!$A$3,$D60*'Fund Stats'!G$20,IF($B60='Reference Cells'!$A$4,$D60*'Fund Stats'!G$22,IF($B60='Reference Cells'!$A$5,$D60*'Fund Stats'!G$23,IF($B60='Reference Cells'!$A$7,$D60*'Fund Stats'!G$24,IF($B60='Reference Cells'!$A$8,$D60*'Fund Stats'!G$25,IF(OR($B60='Reference Cells'!$A$2,$B60='Reference Cells'!$A$9),$D60*K60,"")))))))</f>
        <v>0</v>
      </c>
      <c r="AF60" s="47">
        <f>IF($B60='Reference Cells'!$A$6,$D60*'Fund Stats'!H$21,IF($B60='Reference Cells'!$A$3,$D60*'Fund Stats'!H$20,IF($B60='Reference Cells'!$A$4,$D60*'Fund Stats'!H$22,IF($B60='Reference Cells'!$A$5,$D60*'Fund Stats'!H$23,IF($B60='Reference Cells'!$A$7,$D60*'Fund Stats'!H$24,IF($B60='Reference Cells'!$A$8,$D60*'Fund Stats'!H$25,IF(OR($B60='Reference Cells'!$A$2,$B60='Reference Cells'!$A$9),$D60*L60,"")))))))</f>
        <v>0</v>
      </c>
      <c r="AG60" s="47">
        <f>IF($B60='Reference Cells'!$A$6,$D60*'Fund Stats'!I$21,IF($B60='Reference Cells'!$A$3,$D60*'Fund Stats'!I$20,IF($B60='Reference Cells'!$A$4,$D60*'Fund Stats'!I$22,IF($B60='Reference Cells'!$A$5,$D60*'Fund Stats'!I$23,IF($B60='Reference Cells'!$A$7,$D60*'Fund Stats'!I$24,IF($B60='Reference Cells'!$A$8,$D60*'Fund Stats'!I$25,IF(OR($B60='Reference Cells'!$A$2,$B60='Reference Cells'!$A$9),$D60*M60,"")))))))</f>
        <v>0</v>
      </c>
      <c r="AH60" s="47">
        <f>IF($B60='Reference Cells'!$A$6,$D60*'Fund Stats'!J$21,IF($B60='Reference Cells'!$A$3,$D60*'Fund Stats'!J$20,IF($B60='Reference Cells'!$A$4,$D60*'Fund Stats'!J$22,IF($B60='Reference Cells'!$A$5,$D60*'Fund Stats'!J$23,IF($B60='Reference Cells'!$A$7,$D60*'Fund Stats'!J$24,IF($B60='Reference Cells'!$A$8,$D60*'Fund Stats'!J$25,IF(OR($B60='Reference Cells'!$A$2,$B60='Reference Cells'!$A$9),$D60*N60,"")))))))</f>
        <v>0</v>
      </c>
      <c r="AI60" s="47">
        <f>IF($B60='Reference Cells'!$A$6,$D60*'Fund Stats'!K$21,IF($B60='Reference Cells'!$A$3,$D60*'Fund Stats'!K$20,IF($B60='Reference Cells'!$A$4,$D60*'Fund Stats'!K$22,IF($B60='Reference Cells'!$A$5,$D60*'Fund Stats'!K$23,IF($B60='Reference Cells'!$A$7,$D60*'Fund Stats'!K$24,IF($B60='Reference Cells'!$A$8,$D60*'Fund Stats'!K$25,IF(OR($B60='Reference Cells'!$A$2,$B60='Reference Cells'!$A$9),$D60*O60,"")))))))</f>
        <v>0</v>
      </c>
      <c r="AJ60" s="47">
        <f>IF($B60='Reference Cells'!$A$6,$D60*'Fund Stats'!L$21,IF($B60='Reference Cells'!$A$3,$D60*'Fund Stats'!L$20,IF($B60='Reference Cells'!$A$4,$D60*'Fund Stats'!L$22,IF($B60='Reference Cells'!$A$5,$D60*'Fund Stats'!L$23,IF($B60='Reference Cells'!$A$7,$D60*'Fund Stats'!L$24,IF($B60='Reference Cells'!$A$8,$D60*'Fund Stats'!L$25,IF(OR($B60='Reference Cells'!$A$2,$B60='Reference Cells'!$A$9),$D60*P60,"")))))))</f>
        <v>0</v>
      </c>
      <c r="AK60" s="47">
        <f>IF($B60='Reference Cells'!$A$6,$D60*'Fund Stats'!M$21,IF($B60='Reference Cells'!$A$3,$D60*'Fund Stats'!M$20,IF($B60='Reference Cells'!$A$4,$D60*'Fund Stats'!M$22,IF($B60='Reference Cells'!$A$5,$D60*'Fund Stats'!M$23,IF($B60='Reference Cells'!$A$7,$D60*'Fund Stats'!M$24,IF($B60='Reference Cells'!$A$8,$D60*'Fund Stats'!M$25,IF(OR($B60='Reference Cells'!$A$2,$B60='Reference Cells'!$A$9),$D60*Q60,"")))))))</f>
        <v>0</v>
      </c>
      <c r="AL60" s="47">
        <f>IF($B60='Reference Cells'!$A$6,$D60*'Fund Stats'!N$21,IF($B60='Reference Cells'!$A$3,$D60*'Fund Stats'!N$20,IF($B60='Reference Cells'!$A$4,$D60*'Fund Stats'!N$22,IF($B60='Reference Cells'!$A$5,$D60*'Fund Stats'!N$23,IF($B60='Reference Cells'!$A$7,$D60*'Fund Stats'!N$24,IF($B60='Reference Cells'!$A$8,$D60*'Fund Stats'!N$25,IF(OR($B60='Reference Cells'!$A$2,$B60='Reference Cells'!$A$9),$D60*R60,"")))))))</f>
        <v>0</v>
      </c>
      <c r="AM60" s="47">
        <f>IF($B60='Reference Cells'!$A$6,$D60*'Fund Stats'!O$21,IF($B60='Reference Cells'!$A$3,$D60*'Fund Stats'!O$20,IF($B60='Reference Cells'!$A$4,$D60*'Fund Stats'!O$22,IF($B60='Reference Cells'!$A$5,$D60*'Fund Stats'!O$23,IF($B60='Reference Cells'!$A$7,$D60*'Fund Stats'!O$24,IF($B60='Reference Cells'!$A$8,$D60*'Fund Stats'!O$25,IF(OR($B60='Reference Cells'!$A$2,$B60='Reference Cells'!$A$9),$D60*S60,"")))))))</f>
        <v>0</v>
      </c>
      <c r="AN60" s="47">
        <f>IF($B60='Reference Cells'!$A$6,$D60*'Fund Stats'!P$21,IF($B60='Reference Cells'!$A$3,$D60*'Fund Stats'!P$20,IF($B60='Reference Cells'!$A$4,$D60*'Fund Stats'!P$22,IF($B60='Reference Cells'!$A$5,$D60*'Fund Stats'!P$23,IF($B60='Reference Cells'!$A$7,$D60*'Fund Stats'!P$24,IF($B60='Reference Cells'!$A$8,$D60*'Fund Stats'!P$25,IF(OR($B60='Reference Cells'!$A$2,$B60='Reference Cells'!$A$9),$D60*T60,"")))))))</f>
        <v>0</v>
      </c>
      <c r="AO60" s="47">
        <f>IF($B60='Reference Cells'!$A$6,$D60*'Fund Stats'!Q$21,IF($B60='Reference Cells'!$A$3,$D60*'Fund Stats'!Q$20,IF($B60='Reference Cells'!$A$4,$D60*'Fund Stats'!Q$22,IF($B60='Reference Cells'!$A$5,$D60*'Fund Stats'!Q$23,IF($B60='Reference Cells'!$A$7,$D60*'Fund Stats'!Q$24,IF($B60='Reference Cells'!$A$8,$D60*'Fund Stats'!Q$25,IF(OR($B60='Reference Cells'!$A$2,$B60='Reference Cells'!$A$9),$D60*U60,"")))))))</f>
        <v>0</v>
      </c>
      <c r="AP60" s="47">
        <f>IF($B60='Reference Cells'!$A$6,$D60*'Fund Stats'!R$21,IF($B60='Reference Cells'!$A$3,$D60*'Fund Stats'!R$20,IF($B60='Reference Cells'!$A$4,$D60*'Fund Stats'!R$22,IF($B60='Reference Cells'!$A$5,$D60*'Fund Stats'!R$23,IF($B60='Reference Cells'!$A$7,$D60*'Fund Stats'!R$24,IF($B60='Reference Cells'!$A$8,$D60*'Fund Stats'!R$25,IF(OR($B60='Reference Cells'!$A$2,$B60='Reference Cells'!$A$9),$D60*V60,"")))))))</f>
        <v>0</v>
      </c>
      <c r="AQ60" s="46"/>
      <c r="AT60" s="217">
        <f t="shared" si="45"/>
        <v>0</v>
      </c>
      <c r="AU60" s="217">
        <f t="shared" si="43"/>
        <v>0</v>
      </c>
      <c r="AV60" s="217">
        <f t="shared" si="43"/>
        <v>0</v>
      </c>
      <c r="AW60" s="217">
        <f t="shared" si="43"/>
        <v>0</v>
      </c>
      <c r="AX60" s="217">
        <f t="shared" si="43"/>
        <v>0</v>
      </c>
      <c r="AY60" s="217">
        <f t="shared" si="43"/>
        <v>0</v>
      </c>
      <c r="AZ60" s="217">
        <f t="shared" si="43"/>
        <v>0</v>
      </c>
      <c r="BA60" s="217">
        <f t="shared" si="43"/>
        <v>0</v>
      </c>
      <c r="BB60" s="217">
        <f t="shared" si="43"/>
        <v>0</v>
      </c>
      <c r="BC60" s="217">
        <f t="shared" si="43"/>
        <v>0</v>
      </c>
      <c r="BD60" s="217">
        <f t="shared" si="43"/>
        <v>0</v>
      </c>
      <c r="BE60" s="217">
        <f t="shared" si="43"/>
        <v>0</v>
      </c>
      <c r="BF60" s="217">
        <f t="shared" si="43"/>
        <v>0</v>
      </c>
      <c r="BG60" s="217">
        <f t="shared" si="43"/>
        <v>0</v>
      </c>
      <c r="BH60" s="217">
        <f t="shared" si="43"/>
        <v>0</v>
      </c>
      <c r="BI60" s="217">
        <f t="shared" si="43"/>
        <v>0</v>
      </c>
      <c r="BJ60" s="217">
        <f t="shared" si="43"/>
        <v>0</v>
      </c>
      <c r="BK60" s="217">
        <f t="shared" si="46"/>
        <v>0</v>
      </c>
    </row>
    <row r="61" spans="1:63" ht="19.5" thickBot="1">
      <c r="A61" s="68">
        <v>10</v>
      </c>
      <c r="B61" s="188"/>
      <c r="C61" s="188"/>
      <c r="D61" s="192"/>
      <c r="E61" s="1" t="str">
        <f t="shared" si="44"/>
        <v/>
      </c>
      <c r="F61" s="284"/>
      <c r="G61" s="94"/>
      <c r="H61" s="94"/>
      <c r="I61" s="94"/>
      <c r="J61" s="94"/>
      <c r="K61" s="94"/>
      <c r="L61" s="94"/>
      <c r="M61" s="94"/>
      <c r="N61" s="94"/>
      <c r="O61" s="94"/>
      <c r="P61" s="94"/>
      <c r="Q61" s="94"/>
      <c r="R61" s="94"/>
      <c r="S61" s="94"/>
      <c r="T61" s="94"/>
      <c r="U61" s="94"/>
      <c r="V61" s="94"/>
      <c r="W61" s="276" t="str">
        <f t="shared" si="1"/>
        <v/>
      </c>
      <c r="Y61" s="105">
        <f t="shared" si="42"/>
        <v>10</v>
      </c>
      <c r="Z61" s="106">
        <f>IF($B61='Reference Cells'!$A$6,$D61*'Fund Stats'!B$21,IF($B61='Reference Cells'!$A$3,$D61*'Fund Stats'!B$20,IF($B61='Reference Cells'!$A$4,$D61*'Fund Stats'!B$22,IF($B61='Reference Cells'!$A$5,$D61*'Fund Stats'!B$23,IF($B61='Reference Cells'!$A$7,$D61*'Fund Stats'!B$24,IF($B61='Reference Cells'!$A$8,$D61*'Fund Stats'!B$25,IF(OR($B61='Reference Cells'!$A$2,$B61='Reference Cells'!$A$9),$D61*F61,"")))))))</f>
        <v>0</v>
      </c>
      <c r="AA61" s="106">
        <f>IF($B61='Reference Cells'!$A$6,$D61*'Fund Stats'!C$21,IF($B61='Reference Cells'!$A$3,$D61*'Fund Stats'!C$20,IF($B61='Reference Cells'!$A$4,$D61*'Fund Stats'!C$22,IF($B61='Reference Cells'!$A$5,$D61*'Fund Stats'!C$23,IF($B61='Reference Cells'!$A$7,$D61*'Fund Stats'!C$24,IF($B61='Reference Cells'!$A$8,$D61*'Fund Stats'!C$25,IF(OR($B61='Reference Cells'!$A$2,$B61='Reference Cells'!$A$9),$D61*G61,"")))))))</f>
        <v>0</v>
      </c>
      <c r="AB61" s="106">
        <f>IF($B61='Reference Cells'!$A$6,$D61*'Fund Stats'!D$21,IF($B61='Reference Cells'!$A$3,$D61*'Fund Stats'!D$20,IF($B61='Reference Cells'!$A$4,$D61*'Fund Stats'!D$22,IF($B61='Reference Cells'!$A$5,$D61*'Fund Stats'!D$23,IF($B61='Reference Cells'!$A$7,$D61*'Fund Stats'!D$24,IF($B61='Reference Cells'!$A$8,$D61*'Fund Stats'!D$25,IF(OR($B61='Reference Cells'!$A$2,$B61='Reference Cells'!$A$9),$D61*H61,"")))))))</f>
        <v>0</v>
      </c>
      <c r="AC61" s="106">
        <f>IF($B61='Reference Cells'!$A$6,$D61*'Fund Stats'!E$21,IF($B61='Reference Cells'!$A$3,$D61*'Fund Stats'!E$20,IF($B61='Reference Cells'!$A$4,$D61*'Fund Stats'!E$22,IF($B61='Reference Cells'!$A$5,$D61*'Fund Stats'!E$23,IF($B61='Reference Cells'!$A$7,$D61*'Fund Stats'!E$24,IF($B61='Reference Cells'!$A$8,$D61*'Fund Stats'!E$25,IF(OR($B61='Reference Cells'!$A$2,$B61='Reference Cells'!$A$9),$D61*I61,"")))))))</f>
        <v>0</v>
      </c>
      <c r="AD61" s="106">
        <f>IF($B61='Reference Cells'!$A$6,$D61*'Fund Stats'!F$21,IF($B61='Reference Cells'!$A$3,$D61*'Fund Stats'!F$20,IF($B61='Reference Cells'!$A$4,$D61*'Fund Stats'!F$22,IF($B61='Reference Cells'!$A$5,$D61*'Fund Stats'!F$23,IF($B61='Reference Cells'!$A$7,$D61*'Fund Stats'!F$24,IF($B61='Reference Cells'!$A$8,$D61*'Fund Stats'!F$25,IF(OR($B61='Reference Cells'!$A$2,$B61='Reference Cells'!$A$9),$D61*J61,"")))))))</f>
        <v>0</v>
      </c>
      <c r="AE61" s="106">
        <f>IF($B61='Reference Cells'!$A$6,$D61*'Fund Stats'!G$21,IF($B61='Reference Cells'!$A$3,$D61*'Fund Stats'!G$20,IF($B61='Reference Cells'!$A$4,$D61*'Fund Stats'!G$22,IF($B61='Reference Cells'!$A$5,$D61*'Fund Stats'!G$23,IF($B61='Reference Cells'!$A$7,$D61*'Fund Stats'!G$24,IF($B61='Reference Cells'!$A$8,$D61*'Fund Stats'!G$25,IF(OR($B61='Reference Cells'!$A$2,$B61='Reference Cells'!$A$9),$D61*K61,"")))))))</f>
        <v>0</v>
      </c>
      <c r="AF61" s="106">
        <f>IF($B61='Reference Cells'!$A$6,$D61*'Fund Stats'!H$21,IF($B61='Reference Cells'!$A$3,$D61*'Fund Stats'!H$20,IF($B61='Reference Cells'!$A$4,$D61*'Fund Stats'!H$22,IF($B61='Reference Cells'!$A$5,$D61*'Fund Stats'!H$23,IF($B61='Reference Cells'!$A$7,$D61*'Fund Stats'!H$24,IF($B61='Reference Cells'!$A$8,$D61*'Fund Stats'!H$25,IF(OR($B61='Reference Cells'!$A$2,$B61='Reference Cells'!$A$9),$D61*L61,"")))))))</f>
        <v>0</v>
      </c>
      <c r="AG61" s="106">
        <f>IF($B61='Reference Cells'!$A$6,$D61*'Fund Stats'!I$21,IF($B61='Reference Cells'!$A$3,$D61*'Fund Stats'!I$20,IF($B61='Reference Cells'!$A$4,$D61*'Fund Stats'!I$22,IF($B61='Reference Cells'!$A$5,$D61*'Fund Stats'!I$23,IF($B61='Reference Cells'!$A$7,$D61*'Fund Stats'!I$24,IF($B61='Reference Cells'!$A$8,$D61*'Fund Stats'!I$25,IF(OR($B61='Reference Cells'!$A$2,$B61='Reference Cells'!$A$9),$D61*M61,"")))))))</f>
        <v>0</v>
      </c>
      <c r="AH61" s="106">
        <f>IF($B61='Reference Cells'!$A$6,$D61*'Fund Stats'!J$21,IF($B61='Reference Cells'!$A$3,$D61*'Fund Stats'!J$20,IF($B61='Reference Cells'!$A$4,$D61*'Fund Stats'!J$22,IF($B61='Reference Cells'!$A$5,$D61*'Fund Stats'!J$23,IF($B61='Reference Cells'!$A$7,$D61*'Fund Stats'!J$24,IF($B61='Reference Cells'!$A$8,$D61*'Fund Stats'!J$25,IF(OR($B61='Reference Cells'!$A$2,$B61='Reference Cells'!$A$9),$D61*N61,"")))))))</f>
        <v>0</v>
      </c>
      <c r="AI61" s="106">
        <f>IF($B61='Reference Cells'!$A$6,$D61*'Fund Stats'!K$21,IF($B61='Reference Cells'!$A$3,$D61*'Fund Stats'!K$20,IF($B61='Reference Cells'!$A$4,$D61*'Fund Stats'!K$22,IF($B61='Reference Cells'!$A$5,$D61*'Fund Stats'!K$23,IF($B61='Reference Cells'!$A$7,$D61*'Fund Stats'!K$24,IF($B61='Reference Cells'!$A$8,$D61*'Fund Stats'!K$25,IF(OR($B61='Reference Cells'!$A$2,$B61='Reference Cells'!$A$9),$D61*O61,"")))))))</f>
        <v>0</v>
      </c>
      <c r="AJ61" s="106">
        <f>IF($B61='Reference Cells'!$A$6,$D61*'Fund Stats'!L$21,IF($B61='Reference Cells'!$A$3,$D61*'Fund Stats'!L$20,IF($B61='Reference Cells'!$A$4,$D61*'Fund Stats'!L$22,IF($B61='Reference Cells'!$A$5,$D61*'Fund Stats'!L$23,IF($B61='Reference Cells'!$A$7,$D61*'Fund Stats'!L$24,IF($B61='Reference Cells'!$A$8,$D61*'Fund Stats'!L$25,IF(OR($B61='Reference Cells'!$A$2,$B61='Reference Cells'!$A$9),$D61*P61,"")))))))</f>
        <v>0</v>
      </c>
      <c r="AK61" s="106">
        <f>IF($B61='Reference Cells'!$A$6,$D61*'Fund Stats'!M$21,IF($B61='Reference Cells'!$A$3,$D61*'Fund Stats'!M$20,IF($B61='Reference Cells'!$A$4,$D61*'Fund Stats'!M$22,IF($B61='Reference Cells'!$A$5,$D61*'Fund Stats'!M$23,IF($B61='Reference Cells'!$A$7,$D61*'Fund Stats'!M$24,IF($B61='Reference Cells'!$A$8,$D61*'Fund Stats'!M$25,IF(OR($B61='Reference Cells'!$A$2,$B61='Reference Cells'!$A$9),$D61*Q61,"")))))))</f>
        <v>0</v>
      </c>
      <c r="AL61" s="106">
        <f>IF($B61='Reference Cells'!$A$6,$D61*'Fund Stats'!N$21,IF($B61='Reference Cells'!$A$3,$D61*'Fund Stats'!N$20,IF($B61='Reference Cells'!$A$4,$D61*'Fund Stats'!N$22,IF($B61='Reference Cells'!$A$5,$D61*'Fund Stats'!N$23,IF($B61='Reference Cells'!$A$7,$D61*'Fund Stats'!N$24,IF($B61='Reference Cells'!$A$8,$D61*'Fund Stats'!N$25,IF(OR($B61='Reference Cells'!$A$2,$B61='Reference Cells'!$A$9),$D61*R61,"")))))))</f>
        <v>0</v>
      </c>
      <c r="AM61" s="106">
        <f>IF($B61='Reference Cells'!$A$6,$D61*'Fund Stats'!O$21,IF($B61='Reference Cells'!$A$3,$D61*'Fund Stats'!O$20,IF($B61='Reference Cells'!$A$4,$D61*'Fund Stats'!O$22,IF($B61='Reference Cells'!$A$5,$D61*'Fund Stats'!O$23,IF($B61='Reference Cells'!$A$7,$D61*'Fund Stats'!O$24,IF($B61='Reference Cells'!$A$8,$D61*'Fund Stats'!O$25,IF(OR($B61='Reference Cells'!$A$2,$B61='Reference Cells'!$A$9),$D61*S61,"")))))))</f>
        <v>0</v>
      </c>
      <c r="AN61" s="106">
        <f>IF($B61='Reference Cells'!$A$6,$D61*'Fund Stats'!P$21,IF($B61='Reference Cells'!$A$3,$D61*'Fund Stats'!P$20,IF($B61='Reference Cells'!$A$4,$D61*'Fund Stats'!P$22,IF($B61='Reference Cells'!$A$5,$D61*'Fund Stats'!P$23,IF($B61='Reference Cells'!$A$7,$D61*'Fund Stats'!P$24,IF($B61='Reference Cells'!$A$8,$D61*'Fund Stats'!P$25,IF(OR($B61='Reference Cells'!$A$2,$B61='Reference Cells'!$A$9),$D61*T61,"")))))))</f>
        <v>0</v>
      </c>
      <c r="AO61" s="106">
        <f>IF($B61='Reference Cells'!$A$6,$D61*'Fund Stats'!Q$21,IF($B61='Reference Cells'!$A$3,$D61*'Fund Stats'!Q$20,IF($B61='Reference Cells'!$A$4,$D61*'Fund Stats'!Q$22,IF($B61='Reference Cells'!$A$5,$D61*'Fund Stats'!Q$23,IF($B61='Reference Cells'!$A$7,$D61*'Fund Stats'!Q$24,IF($B61='Reference Cells'!$A$8,$D61*'Fund Stats'!Q$25,IF(OR($B61='Reference Cells'!$A$2,$B61='Reference Cells'!$A$9),$D61*U61,"")))))))</f>
        <v>0</v>
      </c>
      <c r="AP61" s="106">
        <f>IF($B61='Reference Cells'!$A$6,$D61*'Fund Stats'!R$21,IF($B61='Reference Cells'!$A$3,$D61*'Fund Stats'!R$20,IF($B61='Reference Cells'!$A$4,$D61*'Fund Stats'!R$22,IF($B61='Reference Cells'!$A$5,$D61*'Fund Stats'!R$23,IF($B61='Reference Cells'!$A$7,$D61*'Fund Stats'!R$24,IF($B61='Reference Cells'!$A$8,$D61*'Fund Stats'!R$25,IF(OR($B61='Reference Cells'!$A$2,$B61='Reference Cells'!$A$9),$D61*V61,"")))))))</f>
        <v>0</v>
      </c>
      <c r="AQ61" s="46"/>
      <c r="AR61" s="51" t="s">
        <v>35</v>
      </c>
      <c r="AT61" s="217">
        <f t="shared" si="45"/>
        <v>0</v>
      </c>
      <c r="AU61" s="217">
        <f t="shared" si="43"/>
        <v>0</v>
      </c>
      <c r="AV61" s="217">
        <f t="shared" si="43"/>
        <v>0</v>
      </c>
      <c r="AW61" s="217">
        <f t="shared" si="43"/>
        <v>0</v>
      </c>
      <c r="AX61" s="217">
        <f t="shared" si="43"/>
        <v>0</v>
      </c>
      <c r="AY61" s="217">
        <f t="shared" si="43"/>
        <v>0</v>
      </c>
      <c r="AZ61" s="217">
        <f t="shared" si="43"/>
        <v>0</v>
      </c>
      <c r="BA61" s="217">
        <f t="shared" si="43"/>
        <v>0</v>
      </c>
      <c r="BB61" s="217">
        <f t="shared" si="43"/>
        <v>0</v>
      </c>
      <c r="BC61" s="217">
        <f t="shared" si="43"/>
        <v>0</v>
      </c>
      <c r="BD61" s="217">
        <f t="shared" si="43"/>
        <v>0</v>
      </c>
      <c r="BE61" s="217">
        <f t="shared" si="43"/>
        <v>0</v>
      </c>
      <c r="BF61" s="217">
        <f t="shared" si="43"/>
        <v>0</v>
      </c>
      <c r="BG61" s="217">
        <f t="shared" si="43"/>
        <v>0</v>
      </c>
      <c r="BH61" s="217">
        <f t="shared" si="43"/>
        <v>0</v>
      </c>
      <c r="BI61" s="217">
        <f t="shared" si="43"/>
        <v>0</v>
      </c>
      <c r="BJ61" s="217">
        <f t="shared" si="43"/>
        <v>0</v>
      </c>
      <c r="BK61" s="217">
        <f t="shared" si="46"/>
        <v>0</v>
      </c>
    </row>
    <row r="62" spans="1:63" ht="16.5" thickBot="1">
      <c r="A62" s="44"/>
      <c r="B62" s="44"/>
      <c r="C62" s="44"/>
      <c r="D62" s="101" t="s">
        <v>39</v>
      </c>
      <c r="E62" s="102">
        <f>SUM(D52:D61)</f>
        <v>0</v>
      </c>
      <c r="F62" s="59"/>
      <c r="G62" s="1"/>
      <c r="H62" s="1"/>
      <c r="I62" s="1"/>
      <c r="J62" s="1"/>
      <c r="K62" s="1"/>
      <c r="L62" s="1"/>
      <c r="M62" s="1"/>
      <c r="N62" s="1"/>
      <c r="O62" s="1"/>
      <c r="P62" s="1"/>
      <c r="Q62" s="1"/>
      <c r="R62" s="1"/>
      <c r="S62" s="1"/>
      <c r="T62" s="1"/>
      <c r="U62" s="1"/>
      <c r="V62" s="1"/>
      <c r="W62" s="59"/>
      <c r="Y62" s="115" t="s">
        <v>45</v>
      </c>
      <c r="Z62" s="108">
        <f>IF($E62=0,F51*$E$51,SUM(Z52:Z61)*$E$51)</f>
        <v>0</v>
      </c>
      <c r="AA62" s="108">
        <f t="shared" ref="AA62:AP62" si="47">IF($E62=0,G51*$E$51,SUM(AA52:AA61)*$E$51)</f>
        <v>0</v>
      </c>
      <c r="AB62" s="108">
        <f t="shared" si="47"/>
        <v>0</v>
      </c>
      <c r="AC62" s="108">
        <f t="shared" si="47"/>
        <v>0</v>
      </c>
      <c r="AD62" s="108">
        <f t="shared" si="47"/>
        <v>0</v>
      </c>
      <c r="AE62" s="108">
        <f t="shared" si="47"/>
        <v>0</v>
      </c>
      <c r="AF62" s="108">
        <f t="shared" si="47"/>
        <v>0</v>
      </c>
      <c r="AG62" s="108">
        <f t="shared" si="47"/>
        <v>0</v>
      </c>
      <c r="AH62" s="108">
        <f t="shared" si="47"/>
        <v>0</v>
      </c>
      <c r="AI62" s="108">
        <f t="shared" si="47"/>
        <v>0</v>
      </c>
      <c r="AJ62" s="108">
        <f t="shared" si="47"/>
        <v>0</v>
      </c>
      <c r="AK62" s="108">
        <f t="shared" si="47"/>
        <v>0</v>
      </c>
      <c r="AL62" s="108">
        <f t="shared" si="47"/>
        <v>0</v>
      </c>
      <c r="AM62" s="108">
        <f t="shared" si="47"/>
        <v>0</v>
      </c>
      <c r="AN62" s="108">
        <f t="shared" si="47"/>
        <v>0</v>
      </c>
      <c r="AO62" s="108">
        <f t="shared" si="47"/>
        <v>0</v>
      </c>
      <c r="AP62" s="108">
        <f t="shared" si="47"/>
        <v>0</v>
      </c>
      <c r="AQ62" s="108"/>
      <c r="AR62" s="109">
        <f>SUM(Z62:AP62)</f>
        <v>0</v>
      </c>
      <c r="AT62" s="140"/>
      <c r="AU62" s="140"/>
      <c r="AV62" s="140"/>
      <c r="AW62" s="140"/>
      <c r="AX62" s="140"/>
      <c r="AY62" s="140"/>
      <c r="AZ62" s="140"/>
      <c r="BA62" s="140"/>
      <c r="BB62" s="140"/>
      <c r="BC62" s="140"/>
      <c r="BD62" s="140"/>
      <c r="BE62" s="140"/>
      <c r="BF62" s="140"/>
      <c r="BG62" s="140"/>
      <c r="BH62" s="140"/>
      <c r="BI62" s="140"/>
      <c r="BJ62" s="140"/>
      <c r="BK62" s="140"/>
    </row>
    <row r="63" spans="1:63" s="48" customFormat="1" ht="31.5">
      <c r="A63" s="52"/>
      <c r="B63" s="52"/>
      <c r="C63" s="52"/>
      <c r="D63" s="37"/>
      <c r="E63" s="253" t="s">
        <v>159</v>
      </c>
      <c r="F63" s="285" t="e">
        <f>(Z20+Z34+Z48+Z62)/$W$63</f>
        <v>#DIV/0!</v>
      </c>
      <c r="G63" s="285" t="e">
        <f t="shared" ref="G63:P63" si="48">(AA20+AA34+AA48+AA62)/$W$63</f>
        <v>#DIV/0!</v>
      </c>
      <c r="H63" s="285" t="e">
        <f t="shared" si="48"/>
        <v>#DIV/0!</v>
      </c>
      <c r="I63" s="285" t="e">
        <f t="shared" si="48"/>
        <v>#DIV/0!</v>
      </c>
      <c r="J63" s="285" t="e">
        <f t="shared" si="48"/>
        <v>#DIV/0!</v>
      </c>
      <c r="K63" s="285" t="e">
        <f t="shared" si="48"/>
        <v>#DIV/0!</v>
      </c>
      <c r="L63" s="285" t="e">
        <f t="shared" si="48"/>
        <v>#DIV/0!</v>
      </c>
      <c r="M63" s="285" t="e">
        <f t="shared" si="48"/>
        <v>#DIV/0!</v>
      </c>
      <c r="N63" s="285" t="e">
        <f t="shared" si="48"/>
        <v>#DIV/0!</v>
      </c>
      <c r="O63" s="285" t="e">
        <f t="shared" si="48"/>
        <v>#DIV/0!</v>
      </c>
      <c r="P63" s="285" t="e">
        <f t="shared" si="48"/>
        <v>#DIV/0!</v>
      </c>
      <c r="Q63" s="254"/>
      <c r="R63" s="254"/>
      <c r="S63" s="254"/>
      <c r="T63" s="254"/>
      <c r="U63" s="254"/>
      <c r="V63" s="254"/>
      <c r="W63" s="59"/>
      <c r="Y63" s="116" t="s">
        <v>41</v>
      </c>
      <c r="Z63" s="141">
        <f>$B$4*Z62</f>
        <v>0</v>
      </c>
      <c r="AA63" s="141">
        <f t="shared" ref="AA63:AP63" si="49">$B$4*AA62</f>
        <v>0</v>
      </c>
      <c r="AB63" s="141">
        <f t="shared" si="49"/>
        <v>0</v>
      </c>
      <c r="AC63" s="141">
        <f t="shared" si="49"/>
        <v>0</v>
      </c>
      <c r="AD63" s="141">
        <f t="shared" si="49"/>
        <v>0</v>
      </c>
      <c r="AE63" s="141">
        <f t="shared" si="49"/>
        <v>0</v>
      </c>
      <c r="AF63" s="141">
        <f t="shared" si="49"/>
        <v>0</v>
      </c>
      <c r="AG63" s="141">
        <f t="shared" si="49"/>
        <v>0</v>
      </c>
      <c r="AH63" s="141">
        <f t="shared" si="49"/>
        <v>0</v>
      </c>
      <c r="AI63" s="141">
        <f t="shared" si="49"/>
        <v>0</v>
      </c>
      <c r="AJ63" s="141">
        <f t="shared" si="49"/>
        <v>0</v>
      </c>
      <c r="AK63" s="141">
        <f t="shared" si="49"/>
        <v>0</v>
      </c>
      <c r="AL63" s="141">
        <f t="shared" si="49"/>
        <v>0</v>
      </c>
      <c r="AM63" s="141">
        <f t="shared" si="49"/>
        <v>0</v>
      </c>
      <c r="AN63" s="141">
        <f t="shared" si="49"/>
        <v>0</v>
      </c>
      <c r="AO63" s="141">
        <f t="shared" si="49"/>
        <v>0</v>
      </c>
      <c r="AP63" s="141">
        <f t="shared" si="49"/>
        <v>0</v>
      </c>
      <c r="AQ63" s="141"/>
      <c r="AR63" s="142">
        <f t="shared" ref="AR63:AR64" si="50">SUM(Z63:AP63)</f>
        <v>0</v>
      </c>
      <c r="AT63" s="140"/>
      <c r="AU63" s="140"/>
      <c r="AV63" s="140"/>
      <c r="AW63" s="140"/>
      <c r="AX63" s="140"/>
      <c r="AY63" s="140"/>
      <c r="AZ63" s="140"/>
      <c r="BA63" s="140"/>
      <c r="BB63" s="140"/>
      <c r="BC63" s="140"/>
      <c r="BD63" s="140"/>
      <c r="BE63" s="140"/>
      <c r="BF63" s="140"/>
      <c r="BG63" s="140"/>
      <c r="BH63" s="140"/>
      <c r="BI63" s="140"/>
      <c r="BJ63" s="140"/>
      <c r="BK63" s="140"/>
    </row>
    <row r="64" spans="1:63" ht="16.5" thickBot="1">
      <c r="A64" s="44"/>
      <c r="B64" s="169" t="s">
        <v>111</v>
      </c>
      <c r="C64" s="169" t="s">
        <v>105</v>
      </c>
      <c r="D64" s="169" t="s">
        <v>110</v>
      </c>
      <c r="E64" s="169" t="s">
        <v>112</v>
      </c>
      <c r="F64" s="59"/>
      <c r="G64" s="1"/>
      <c r="H64" s="1"/>
      <c r="I64" s="1"/>
      <c r="J64" s="1"/>
      <c r="K64" s="1"/>
      <c r="L64" s="1"/>
      <c r="M64" s="1"/>
      <c r="N64" s="1"/>
      <c r="O64" s="1"/>
      <c r="P64" s="1"/>
      <c r="Q64" s="1"/>
      <c r="R64" s="1"/>
      <c r="S64" s="1"/>
      <c r="T64" s="1"/>
      <c r="U64" s="1"/>
      <c r="V64" s="1"/>
      <c r="W64" s="292"/>
      <c r="Y64" s="117" t="s">
        <v>42</v>
      </c>
      <c r="Z64" s="118">
        <f>$D$3*Z62</f>
        <v>0</v>
      </c>
      <c r="AA64" s="118">
        <f t="shared" ref="AA64:AP64" si="51">$D$3*AA62</f>
        <v>0</v>
      </c>
      <c r="AB64" s="118">
        <f t="shared" si="51"/>
        <v>0</v>
      </c>
      <c r="AC64" s="118">
        <f t="shared" si="51"/>
        <v>0</v>
      </c>
      <c r="AD64" s="118">
        <f t="shared" si="51"/>
        <v>0</v>
      </c>
      <c r="AE64" s="118">
        <f t="shared" si="51"/>
        <v>0</v>
      </c>
      <c r="AF64" s="118">
        <f t="shared" si="51"/>
        <v>0</v>
      </c>
      <c r="AG64" s="118">
        <f t="shared" si="51"/>
        <v>0</v>
      </c>
      <c r="AH64" s="118">
        <f t="shared" si="51"/>
        <v>0</v>
      </c>
      <c r="AI64" s="118">
        <f t="shared" si="51"/>
        <v>0</v>
      </c>
      <c r="AJ64" s="118">
        <f t="shared" si="51"/>
        <v>0</v>
      </c>
      <c r="AK64" s="118">
        <f t="shared" si="51"/>
        <v>0</v>
      </c>
      <c r="AL64" s="118">
        <f t="shared" si="51"/>
        <v>0</v>
      </c>
      <c r="AM64" s="118">
        <f t="shared" si="51"/>
        <v>0</v>
      </c>
      <c r="AN64" s="118">
        <f t="shared" si="51"/>
        <v>0</v>
      </c>
      <c r="AO64" s="118">
        <f t="shared" si="51"/>
        <v>0</v>
      </c>
      <c r="AP64" s="118">
        <f t="shared" si="51"/>
        <v>0</v>
      </c>
      <c r="AQ64" s="118"/>
      <c r="AR64" s="119">
        <f t="shared" si="50"/>
        <v>0</v>
      </c>
      <c r="AT64" s="140"/>
      <c r="AU64" s="140"/>
      <c r="AV64" s="140"/>
      <c r="AW64" s="140"/>
      <c r="AX64" s="140"/>
      <c r="AY64" s="140"/>
      <c r="AZ64" s="140"/>
      <c r="BA64" s="140"/>
      <c r="BB64" s="140"/>
      <c r="BC64" s="140"/>
      <c r="BD64" s="140"/>
      <c r="BE64" s="140"/>
      <c r="BF64" s="140"/>
      <c r="BG64" s="140"/>
      <c r="BH64" s="140"/>
      <c r="BI64" s="140"/>
      <c r="BJ64" s="140"/>
      <c r="BK64" s="140"/>
    </row>
    <row r="65" spans="1:63" ht="19.5" thickBot="1">
      <c r="A65" s="298" t="s">
        <v>183</v>
      </c>
      <c r="B65" s="281"/>
      <c r="C65" s="281"/>
      <c r="D65" s="286" t="s">
        <v>37</v>
      </c>
      <c r="E65" s="283"/>
      <c r="F65" s="274"/>
      <c r="G65" s="275"/>
      <c r="H65" s="275"/>
      <c r="I65" s="275"/>
      <c r="J65" s="275"/>
      <c r="K65" s="275"/>
      <c r="L65" s="275"/>
      <c r="M65" s="275"/>
      <c r="N65" s="275"/>
      <c r="O65" s="275"/>
      <c r="P65" s="275"/>
      <c r="Q65" s="275"/>
      <c r="R65" s="275"/>
      <c r="S65" s="275"/>
      <c r="T65" s="275"/>
      <c r="U65" s="275"/>
      <c r="V65" s="275"/>
      <c r="W65" s="291" t="str">
        <f t="shared" si="1"/>
        <v>See Table to Right</v>
      </c>
      <c r="Y65" s="58" t="str">
        <f t="shared" ref="Y65:Y75" si="52">A65</f>
        <v>Other Staff Activities - enter total time only; use OTHER to automatically spread</v>
      </c>
      <c r="Z65" s="58"/>
      <c r="AA65" s="58"/>
      <c r="AB65" s="58"/>
      <c r="AC65" s="58"/>
      <c r="AD65" s="58"/>
      <c r="AE65" s="58"/>
      <c r="AF65" s="58"/>
      <c r="AG65" s="58"/>
      <c r="AH65" s="58"/>
      <c r="AI65" s="58"/>
      <c r="AJ65" s="58"/>
      <c r="AK65" s="58"/>
      <c r="AL65" s="58"/>
      <c r="AM65" s="58"/>
      <c r="AN65" s="58"/>
      <c r="AO65" s="58"/>
      <c r="AP65" s="58"/>
      <c r="AQ65" s="58"/>
      <c r="AR65" s="46"/>
      <c r="AT65" s="140" t="str">
        <f t="shared" si="10"/>
        <v/>
      </c>
      <c r="AU65" s="140" t="str">
        <f t="shared" si="11"/>
        <v/>
      </c>
      <c r="AV65" s="140" t="str">
        <f t="shared" si="12"/>
        <v/>
      </c>
      <c r="AW65" s="140" t="str">
        <f t="shared" si="13"/>
        <v/>
      </c>
      <c r="AX65" s="140" t="str">
        <f t="shared" si="14"/>
        <v/>
      </c>
      <c r="AY65" s="140" t="str">
        <f t="shared" si="15"/>
        <v/>
      </c>
      <c r="AZ65" s="140" t="str">
        <f t="shared" si="16"/>
        <v/>
      </c>
      <c r="BA65" s="140" t="str">
        <f t="shared" si="17"/>
        <v/>
      </c>
      <c r="BB65" s="140" t="str">
        <f t="shared" si="18"/>
        <v/>
      </c>
      <c r="BC65" s="140" t="str">
        <f t="shared" si="19"/>
        <v/>
      </c>
      <c r="BD65" s="140" t="str">
        <f t="shared" si="20"/>
        <v/>
      </c>
      <c r="BE65" s="140" t="str">
        <f t="shared" si="21"/>
        <v/>
      </c>
      <c r="BF65" s="140" t="str">
        <f t="shared" si="22"/>
        <v/>
      </c>
      <c r="BG65" s="140" t="str">
        <f t="shared" si="23"/>
        <v/>
      </c>
      <c r="BH65" s="140" t="str">
        <f t="shared" si="24"/>
        <v/>
      </c>
      <c r="BI65" s="140" t="str">
        <f t="shared" si="25"/>
        <v/>
      </c>
      <c r="BJ65" s="140" t="str">
        <f t="shared" si="26"/>
        <v/>
      </c>
      <c r="BK65" s="140"/>
    </row>
    <row r="66" spans="1:63" ht="30" customHeight="1">
      <c r="A66" s="68">
        <v>1</v>
      </c>
      <c r="B66" s="188" t="s">
        <v>160</v>
      </c>
      <c r="C66" s="189" t="s">
        <v>167</v>
      </c>
      <c r="D66" s="190"/>
      <c r="E66" s="1" t="str">
        <f>IF(B66="","",IF(B66="Estimate of Time","Use Worksheet --&gt;", HYPERLINK(Y66,"See Calculations")))</f>
        <v>See Calculations</v>
      </c>
      <c r="F66" s="287"/>
      <c r="G66" s="94"/>
      <c r="H66" s="94"/>
      <c r="I66" s="94"/>
      <c r="J66" s="94"/>
      <c r="K66" s="94"/>
      <c r="L66" s="94"/>
      <c r="M66" s="94"/>
      <c r="N66" s="94"/>
      <c r="O66" s="94"/>
      <c r="P66" s="94"/>
      <c r="Q66" s="94"/>
      <c r="R66" s="94"/>
      <c r="S66" s="94"/>
      <c r="T66" s="94"/>
      <c r="U66" s="94"/>
      <c r="V66" s="94"/>
      <c r="W66" s="276" t="str">
        <f t="shared" si="1"/>
        <v/>
      </c>
      <c r="Y66" s="32">
        <f t="shared" si="52"/>
        <v>1</v>
      </c>
      <c r="Z66" s="47" t="e">
        <f>IF($B66='Reference Cells'!$A$10,$D66*SUM(Z$62,Z$48,Z$34,Z$20)/SUM($AR$62,$AR$48,$AR$34,$AR$20),IF($B66='Reference Cells'!$A$6,$D66*'Fund Stats'!B$21,IF($B66='Reference Cells'!$A$3,$D66*'Fund Stats'!B$20,IF($B66='Reference Cells'!$A$4,$D66*'Fund Stats'!B$22,IF($B66='Reference Cells'!$A$5,$D66*'Fund Stats'!B$23,IF($B66='Reference Cells'!$A$7,$D66*'Fund Stats'!B$24,IF($B66='Reference Cells'!$A$8,$D66*'Fund Stats'!B$25,IF(OR($B66='Reference Cells'!$A$2,$B66='Reference Cells'!$A$9),$D66*F66,""))))))))</f>
        <v>#DIV/0!</v>
      </c>
      <c r="AA66" s="47" t="e">
        <f>IF($B66='Reference Cells'!$A$10,$D66*SUM(AA$62,AA$48,AA$34,AA$20)/SUM($AR$62,$AR$48,$AR$34,$AR$20),IF($B66='Reference Cells'!$A$6,$D66*'Fund Stats'!C$21,IF($B66='Reference Cells'!$A$3,$D66*'Fund Stats'!C$20,IF($B66='Reference Cells'!$A$4,$D66*'Fund Stats'!C$22,IF($B66='Reference Cells'!$A$5,$D66*'Fund Stats'!C$23,IF($B66='Reference Cells'!$A$7,$D66*'Fund Stats'!C$24,IF($B66='Reference Cells'!$A$8,$D66*'Fund Stats'!C$25,IF(OR($B66='Reference Cells'!$A$2,$B66='Reference Cells'!$A$9),$D66*G66,""))))))))</f>
        <v>#DIV/0!</v>
      </c>
      <c r="AB66" s="47" t="e">
        <f>IF($B66='Reference Cells'!$A$10,$D66*SUM(AB$62,AB$48,AB$34,AB$20)/SUM($AR$62,$AR$48,$AR$34,$AR$20),IF($B66='Reference Cells'!$A$6,$D66*'Fund Stats'!D$21,IF($B66='Reference Cells'!$A$3,$D66*'Fund Stats'!D$20,IF($B66='Reference Cells'!$A$4,$D66*'Fund Stats'!D$22,IF($B66='Reference Cells'!$A$5,$D66*'Fund Stats'!D$23,IF($B66='Reference Cells'!$A$7,$D66*'Fund Stats'!D$24,IF($B66='Reference Cells'!$A$8,$D66*'Fund Stats'!D$25,IF(OR($B66='Reference Cells'!$A$2,$B66='Reference Cells'!$A$9),$D66*H66,""))))))))</f>
        <v>#DIV/0!</v>
      </c>
      <c r="AC66" s="47" t="e">
        <f>IF($B66='Reference Cells'!$A$10,$D66*SUM(AC$62,AC$48,AC$34,AC$20)/SUM($AR$62,$AR$48,$AR$34,$AR$20),IF($B66='Reference Cells'!$A$6,$D66*'Fund Stats'!E$21,IF($B66='Reference Cells'!$A$3,$D66*'Fund Stats'!E$20,IF($B66='Reference Cells'!$A$4,$D66*'Fund Stats'!E$22,IF($B66='Reference Cells'!$A$5,$D66*'Fund Stats'!E$23,IF($B66='Reference Cells'!$A$7,$D66*'Fund Stats'!E$24,IF($B66='Reference Cells'!$A$8,$D66*'Fund Stats'!E$25,IF(OR($B66='Reference Cells'!$A$2,$B66='Reference Cells'!$A$9),$D66*I66,""))))))))</f>
        <v>#DIV/0!</v>
      </c>
      <c r="AD66" s="47" t="e">
        <f>IF($B66='Reference Cells'!$A$10,$D66*SUM(AD$62,AD$48,AD$34,AD$20)/SUM($AR$62,$AR$48,$AR$34,$AR$20),IF($B66='Reference Cells'!$A$6,$D66*'Fund Stats'!F$21,IF($B66='Reference Cells'!$A$3,$D66*'Fund Stats'!F$20,IF($B66='Reference Cells'!$A$4,$D66*'Fund Stats'!F$22,IF($B66='Reference Cells'!$A$5,$D66*'Fund Stats'!F$23,IF($B66='Reference Cells'!$A$7,$D66*'Fund Stats'!F$24,IF($B66='Reference Cells'!$A$8,$D66*'Fund Stats'!F$25,IF(OR($B66='Reference Cells'!$A$2,$B66='Reference Cells'!$A$9),$D66*J66,""))))))))</f>
        <v>#DIV/0!</v>
      </c>
      <c r="AE66" s="47" t="e">
        <f>IF($B66='Reference Cells'!$A$10,$D66*SUM(AE$62,AE$48,AE$34,AE$20)/SUM($AR$62,$AR$48,$AR$34,$AR$20),IF($B66='Reference Cells'!$A$6,$D66*'Fund Stats'!G$21,IF($B66='Reference Cells'!$A$3,$D66*'Fund Stats'!G$20,IF($B66='Reference Cells'!$A$4,$D66*'Fund Stats'!G$22,IF($B66='Reference Cells'!$A$5,$D66*'Fund Stats'!G$23,IF($B66='Reference Cells'!$A$7,$D66*'Fund Stats'!G$24,IF($B66='Reference Cells'!$A$8,$D66*'Fund Stats'!G$25,IF(OR($B66='Reference Cells'!$A$2,$B66='Reference Cells'!$A$9),$D66*K66,""))))))))</f>
        <v>#DIV/0!</v>
      </c>
      <c r="AF66" s="47" t="e">
        <f>IF($B66='Reference Cells'!$A$10,$D66*SUM(AF$62,AF$48,AF$34,AF$20)/SUM($AR$62,$AR$48,$AR$34,$AR$20),IF($B66='Reference Cells'!$A$6,$D66*'Fund Stats'!H$21,IF($B66='Reference Cells'!$A$3,$D66*'Fund Stats'!H$20,IF($B66='Reference Cells'!$A$4,$D66*'Fund Stats'!H$22,IF($B66='Reference Cells'!$A$5,$D66*'Fund Stats'!H$23,IF($B66='Reference Cells'!$A$7,$D66*'Fund Stats'!H$24,IF($B66='Reference Cells'!$A$8,$D66*'Fund Stats'!H$25,IF(OR($B66='Reference Cells'!$A$2,$B66='Reference Cells'!$A$9),$D66*L66,""))))))))</f>
        <v>#DIV/0!</v>
      </c>
      <c r="AG66" s="47" t="e">
        <f>IF($B66='Reference Cells'!$A$10,$D66*SUM(AG$62,AG$48,AG$34,AG$20)/SUM($AR$62,$AR$48,$AR$34,$AR$20),IF($B66='Reference Cells'!$A$6,$D66*'Fund Stats'!I$21,IF($B66='Reference Cells'!$A$3,$D66*'Fund Stats'!I$20,IF($B66='Reference Cells'!$A$4,$D66*'Fund Stats'!I$22,IF($B66='Reference Cells'!$A$5,$D66*'Fund Stats'!I$23,IF($B66='Reference Cells'!$A$7,$D66*'Fund Stats'!I$24,IF($B66='Reference Cells'!$A$8,$D66*'Fund Stats'!I$25,IF(OR($B66='Reference Cells'!$A$2,$B66='Reference Cells'!$A$9),$D66*M66,""))))))))</f>
        <v>#DIV/0!</v>
      </c>
      <c r="AH66" s="47" t="e">
        <f>IF($B66='Reference Cells'!$A$10,$D66*SUM(AH$62,AH$48,AH$34,AH$20)/SUM($AR$62,$AR$48,$AR$34,$AR$20),IF($B66='Reference Cells'!$A$6,$D66*'Fund Stats'!J$21,IF($B66='Reference Cells'!$A$3,$D66*'Fund Stats'!J$20,IF($B66='Reference Cells'!$A$4,$D66*'Fund Stats'!J$22,IF($B66='Reference Cells'!$A$5,$D66*'Fund Stats'!J$23,IF($B66='Reference Cells'!$A$7,$D66*'Fund Stats'!J$24,IF($B66='Reference Cells'!$A$8,$D66*'Fund Stats'!J$25,IF(OR($B66='Reference Cells'!$A$2,$B66='Reference Cells'!$A$9),$D66*N66,""))))))))</f>
        <v>#DIV/0!</v>
      </c>
      <c r="AI66" s="47" t="e">
        <f>IF($B66='Reference Cells'!$A$10,$D66*SUM(AI$62,AI$48,AI$34,AI$20)/SUM($AR$62,$AR$48,$AR$34,$AR$20),IF($B66='Reference Cells'!$A$6,$D66*'Fund Stats'!K$21,IF($B66='Reference Cells'!$A$3,$D66*'Fund Stats'!K$20,IF($B66='Reference Cells'!$A$4,$D66*'Fund Stats'!K$22,IF($B66='Reference Cells'!$A$5,$D66*'Fund Stats'!K$23,IF($B66='Reference Cells'!$A$7,$D66*'Fund Stats'!K$24,IF($B66='Reference Cells'!$A$8,$D66*'Fund Stats'!K$25,IF(OR($B66='Reference Cells'!$A$2,$B66='Reference Cells'!$A$9),$D66*O66,""))))))))</f>
        <v>#DIV/0!</v>
      </c>
      <c r="AJ66" s="47" t="e">
        <f>IF($B66='Reference Cells'!$A$10,$D66*SUM(AJ$62,AJ$48,AJ$34,AJ$20)/SUM($AR$62,$AR$48,$AR$34,$AR$20),IF($B66='Reference Cells'!$A$6,$D66*'Fund Stats'!L$21,IF($B66='Reference Cells'!$A$3,$D66*'Fund Stats'!L$20,IF($B66='Reference Cells'!$A$4,$D66*'Fund Stats'!L$22,IF($B66='Reference Cells'!$A$5,$D66*'Fund Stats'!L$23,IF($B66='Reference Cells'!$A$7,$D66*'Fund Stats'!L$24,IF($B66='Reference Cells'!$A$8,$D66*'Fund Stats'!L$25,IF(OR($B66='Reference Cells'!$A$2,$B66='Reference Cells'!$A$9),$D66*P66,""))))))))</f>
        <v>#DIV/0!</v>
      </c>
      <c r="AK66" s="47" t="e">
        <f>IF($B66='Reference Cells'!$A$10,$D66*SUM(AK$62,AK$48,AK$34,AK$20)/SUM($AR$62,$AR$48,$AR$34,$AR$20),IF($B66='Reference Cells'!$A$6,$D66*'Fund Stats'!M$21,IF($B66='Reference Cells'!$A$3,$D66*'Fund Stats'!M$20,IF($B66='Reference Cells'!$A$4,$D66*'Fund Stats'!M$22,IF($B66='Reference Cells'!$A$5,$D66*'Fund Stats'!M$23,IF($B66='Reference Cells'!$A$7,$D66*'Fund Stats'!M$24,IF($B66='Reference Cells'!$A$8,$D66*'Fund Stats'!M$25,IF(OR($B66='Reference Cells'!$A$2,$B66='Reference Cells'!$A$9),$D66*Q66,""))))))))</f>
        <v>#DIV/0!</v>
      </c>
      <c r="AL66" s="47" t="e">
        <f>IF($B66='Reference Cells'!$A$10,$D66*SUM(AL$62,AL$48,AL$34,AL$20)/SUM($AR$62,$AR$48,$AR$34,$AR$20),IF($B66='Reference Cells'!$A$6,$D66*'Fund Stats'!N$21,IF($B66='Reference Cells'!$A$3,$D66*'Fund Stats'!N$20,IF($B66='Reference Cells'!$A$4,$D66*'Fund Stats'!N$22,IF($B66='Reference Cells'!$A$5,$D66*'Fund Stats'!N$23,IF($B66='Reference Cells'!$A$7,$D66*'Fund Stats'!N$24,IF($B66='Reference Cells'!$A$8,$D66*'Fund Stats'!N$25,IF(OR($B66='Reference Cells'!$A$2,$B66='Reference Cells'!$A$9),$D66*R66,""))))))))</f>
        <v>#DIV/0!</v>
      </c>
      <c r="AM66" s="47" t="e">
        <f>IF($B66='Reference Cells'!$A$10,$D66*SUM(AM$62,AM$48,AM$34,AM$20)/SUM($AR$62,$AR$48,$AR$34,$AR$20),IF($B66='Reference Cells'!$A$6,$D66*'Fund Stats'!O$21,IF($B66='Reference Cells'!$A$3,$D66*'Fund Stats'!O$20,IF($B66='Reference Cells'!$A$4,$D66*'Fund Stats'!O$22,IF($B66='Reference Cells'!$A$5,$D66*'Fund Stats'!O$23,IF($B66='Reference Cells'!$A$7,$D66*'Fund Stats'!O$24,IF($B66='Reference Cells'!$A$8,$D66*'Fund Stats'!O$25,IF(OR($B66='Reference Cells'!$A$2,$B66='Reference Cells'!$A$9),$D66*S66,""))))))))</f>
        <v>#DIV/0!</v>
      </c>
      <c r="AN66" s="47" t="e">
        <f>IF($B66='Reference Cells'!$A$10,$D66*SUM(AN$62,AN$48,AN$34,AN$20)/SUM($AR$62,$AR$48,$AR$34,$AR$20),IF($B66='Reference Cells'!$A$6,$D66*'Fund Stats'!P$21,IF($B66='Reference Cells'!$A$3,$D66*'Fund Stats'!P$20,IF($B66='Reference Cells'!$A$4,$D66*'Fund Stats'!P$22,IF($B66='Reference Cells'!$A$5,$D66*'Fund Stats'!P$23,IF($B66='Reference Cells'!$A$7,$D66*'Fund Stats'!P$24,IF($B66='Reference Cells'!$A$8,$D66*'Fund Stats'!P$25,IF(OR($B66='Reference Cells'!$A$2,$B66='Reference Cells'!$A$9),$D66*T66,""))))))))</f>
        <v>#DIV/0!</v>
      </c>
      <c r="AO66" s="47" t="e">
        <f>IF($B66='Reference Cells'!$A$10,$D66*SUM(AO$62,AO$48,AO$34,AO$20)/SUM($AR$62,$AR$48,$AR$34,$AR$20),IF($B66='Reference Cells'!$A$6,$D66*'Fund Stats'!Q$21,IF($B66='Reference Cells'!$A$3,$D66*'Fund Stats'!Q$20,IF($B66='Reference Cells'!$A$4,$D66*'Fund Stats'!Q$22,IF($B66='Reference Cells'!$A$5,$D66*'Fund Stats'!Q$23,IF($B66='Reference Cells'!$A$7,$D66*'Fund Stats'!Q$24,IF($B66='Reference Cells'!$A$8,$D66*'Fund Stats'!Q$25,IF(OR($B66='Reference Cells'!$A$2,$B66='Reference Cells'!$A$9),$D66*U66,""))))))))</f>
        <v>#DIV/0!</v>
      </c>
      <c r="AP66" s="47" t="e">
        <f>IF($B66='Reference Cells'!$A$10,$D66*SUM(AP$62,AP$48,AP$34,AP$20)/SUM($AR$62,$AR$48,$AR$34,$AR$20),IF($B66='Reference Cells'!$A$6,$D66*'Fund Stats'!R$21,IF($B66='Reference Cells'!$A$3,$D66*'Fund Stats'!R$20,IF($B66='Reference Cells'!$A$4,$D66*'Fund Stats'!R$22,IF($B66='Reference Cells'!$A$5,$D66*'Fund Stats'!R$23,IF($B66='Reference Cells'!$A$7,$D66*'Fund Stats'!R$24,IF($B66='Reference Cells'!$A$8,$D66*'Fund Stats'!R$25,IF(OR($B66='Reference Cells'!$A$2,$B66='Reference Cells'!$A$9),$D66*V66,""))))))))</f>
        <v>#DIV/0!</v>
      </c>
      <c r="AQ66" s="46"/>
      <c r="AT66" s="139" t="e">
        <f>IF(Z66="","",Z66*$E$65*$B$4)</f>
        <v>#DIV/0!</v>
      </c>
      <c r="AU66" s="139" t="e">
        <f t="shared" ref="AU66:BJ75" si="53">IF(AA66="","",AA66*$E$65*$B$4)</f>
        <v>#DIV/0!</v>
      </c>
      <c r="AV66" s="139" t="e">
        <f t="shared" si="53"/>
        <v>#DIV/0!</v>
      </c>
      <c r="AW66" s="139" t="e">
        <f t="shared" si="53"/>
        <v>#DIV/0!</v>
      </c>
      <c r="AX66" s="139" t="e">
        <f t="shared" si="53"/>
        <v>#DIV/0!</v>
      </c>
      <c r="AY66" s="139" t="e">
        <f t="shared" si="53"/>
        <v>#DIV/0!</v>
      </c>
      <c r="AZ66" s="139" t="e">
        <f t="shared" si="53"/>
        <v>#DIV/0!</v>
      </c>
      <c r="BA66" s="139" t="e">
        <f t="shared" si="53"/>
        <v>#DIV/0!</v>
      </c>
      <c r="BB66" s="139" t="e">
        <f t="shared" si="53"/>
        <v>#DIV/0!</v>
      </c>
      <c r="BC66" s="139" t="e">
        <f t="shared" si="53"/>
        <v>#DIV/0!</v>
      </c>
      <c r="BD66" s="139" t="e">
        <f t="shared" si="53"/>
        <v>#DIV/0!</v>
      </c>
      <c r="BE66" s="139" t="e">
        <f t="shared" si="53"/>
        <v>#DIV/0!</v>
      </c>
      <c r="BF66" s="139" t="e">
        <f t="shared" si="53"/>
        <v>#DIV/0!</v>
      </c>
      <c r="BG66" s="139" t="e">
        <f t="shared" si="53"/>
        <v>#DIV/0!</v>
      </c>
      <c r="BH66" s="139" t="e">
        <f t="shared" si="53"/>
        <v>#DIV/0!</v>
      </c>
      <c r="BI66" s="139" t="e">
        <f t="shared" si="53"/>
        <v>#DIV/0!</v>
      </c>
      <c r="BJ66" s="139" t="e">
        <f t="shared" si="53"/>
        <v>#DIV/0!</v>
      </c>
      <c r="BK66" s="139" t="e">
        <f t="shared" si="5"/>
        <v>#DIV/0!</v>
      </c>
    </row>
    <row r="67" spans="1:63" ht="30" customHeight="1">
      <c r="A67" s="68">
        <v>2</v>
      </c>
      <c r="B67" s="188" t="s">
        <v>160</v>
      </c>
      <c r="C67" s="189" t="s">
        <v>168</v>
      </c>
      <c r="D67" s="191"/>
      <c r="E67" s="1" t="str">
        <f t="shared" ref="E67:E75" si="54">IF(B67="","",IF(B67="Estimate of Time","Use Worksheet --&gt;", HYPERLINK(Y67,"See Calculations")))</f>
        <v>See Calculations</v>
      </c>
      <c r="F67" s="287"/>
      <c r="G67" s="94"/>
      <c r="H67" s="94"/>
      <c r="I67" s="94"/>
      <c r="J67" s="94"/>
      <c r="K67" s="94"/>
      <c r="L67" s="94"/>
      <c r="M67" s="94"/>
      <c r="N67" s="94"/>
      <c r="O67" s="94"/>
      <c r="P67" s="94"/>
      <c r="Q67" s="94"/>
      <c r="R67" s="94"/>
      <c r="S67" s="94"/>
      <c r="T67" s="94"/>
      <c r="U67" s="94"/>
      <c r="V67" s="94"/>
      <c r="W67" s="276" t="str">
        <f t="shared" si="1"/>
        <v/>
      </c>
      <c r="Y67" s="32">
        <f t="shared" si="52"/>
        <v>2</v>
      </c>
      <c r="Z67" s="47" t="e">
        <f>IF($B67='Reference Cells'!$A$10,$D67*SUM(Z$62,Z$48,Z$34,Z$20)/SUM($AR$62,$AR$48,$AR$34,$AR$20),IF($B67='Reference Cells'!$A$6,$D67*'Fund Stats'!B$21,IF($B67='Reference Cells'!$A$3,$D67*'Fund Stats'!B$20,IF($B67='Reference Cells'!$A$4,$D67*'Fund Stats'!B$22,IF($B67='Reference Cells'!$A$5,$D67*'Fund Stats'!B$23,IF($B67='Reference Cells'!$A$7,$D67*'Fund Stats'!B$24,IF($B67='Reference Cells'!$A$8,$D67*'Fund Stats'!B$25,IF(OR($B67='Reference Cells'!$A$2,$B67='Reference Cells'!$A$9),$D67*F67,""))))))))</f>
        <v>#DIV/0!</v>
      </c>
      <c r="AA67" s="47" t="e">
        <f>IF($B67='Reference Cells'!$A$10,$D67*SUM(AA$62,AA$48,AA$34,AA$20)/SUM($AR$62,$AR$48,$AR$34,$AR$20),IF($B67='Reference Cells'!$A$6,$D67*'Fund Stats'!C$21,IF($B67='Reference Cells'!$A$3,$D67*'Fund Stats'!C$20,IF($B67='Reference Cells'!$A$4,$D67*'Fund Stats'!C$22,IF($B67='Reference Cells'!$A$5,$D67*'Fund Stats'!C$23,IF($B67='Reference Cells'!$A$7,$D67*'Fund Stats'!C$24,IF($B67='Reference Cells'!$A$8,$D67*'Fund Stats'!C$25,IF(OR($B67='Reference Cells'!$A$2,$B67='Reference Cells'!$A$9),$D67*G67,""))))))))</f>
        <v>#DIV/0!</v>
      </c>
      <c r="AB67" s="47" t="e">
        <f>IF($B67='Reference Cells'!$A$10,$D67*SUM(AB$62,AB$48,AB$34,AB$20)/SUM($AR$62,$AR$48,$AR$34,$AR$20),IF($B67='Reference Cells'!$A$6,$D67*'Fund Stats'!D$21,IF($B67='Reference Cells'!$A$3,$D67*'Fund Stats'!D$20,IF($B67='Reference Cells'!$A$4,$D67*'Fund Stats'!D$22,IF($B67='Reference Cells'!$A$5,$D67*'Fund Stats'!D$23,IF($B67='Reference Cells'!$A$7,$D67*'Fund Stats'!D$24,IF($B67='Reference Cells'!$A$8,$D67*'Fund Stats'!D$25,IF(OR($B67='Reference Cells'!$A$2,$B67='Reference Cells'!$A$9),$D67*H67,""))))))))</f>
        <v>#DIV/0!</v>
      </c>
      <c r="AC67" s="47" t="e">
        <f>IF($B67='Reference Cells'!$A$10,$D67*SUM(AC$62,AC$48,AC$34,AC$20)/SUM($AR$62,$AR$48,$AR$34,$AR$20),IF($B67='Reference Cells'!$A$6,$D67*'Fund Stats'!E$21,IF($B67='Reference Cells'!$A$3,$D67*'Fund Stats'!E$20,IF($B67='Reference Cells'!$A$4,$D67*'Fund Stats'!E$22,IF($B67='Reference Cells'!$A$5,$D67*'Fund Stats'!E$23,IF($B67='Reference Cells'!$A$7,$D67*'Fund Stats'!E$24,IF($B67='Reference Cells'!$A$8,$D67*'Fund Stats'!E$25,IF(OR($B67='Reference Cells'!$A$2,$B67='Reference Cells'!$A$9),$D67*I67,""))))))))</f>
        <v>#DIV/0!</v>
      </c>
      <c r="AD67" s="47" t="e">
        <f>IF($B67='Reference Cells'!$A$10,$D67*SUM(AD$62,AD$48,AD$34,AD$20)/SUM($AR$62,$AR$48,$AR$34,$AR$20),IF($B67='Reference Cells'!$A$6,$D67*'Fund Stats'!F$21,IF($B67='Reference Cells'!$A$3,$D67*'Fund Stats'!F$20,IF($B67='Reference Cells'!$A$4,$D67*'Fund Stats'!F$22,IF($B67='Reference Cells'!$A$5,$D67*'Fund Stats'!F$23,IF($B67='Reference Cells'!$A$7,$D67*'Fund Stats'!F$24,IF($B67='Reference Cells'!$A$8,$D67*'Fund Stats'!F$25,IF(OR($B67='Reference Cells'!$A$2,$B67='Reference Cells'!$A$9),$D67*J67,""))))))))</f>
        <v>#DIV/0!</v>
      </c>
      <c r="AE67" s="47" t="e">
        <f>IF($B67='Reference Cells'!$A$10,$D67*SUM(AE$62,AE$48,AE$34,AE$20)/SUM($AR$62,$AR$48,$AR$34,$AR$20),IF($B67='Reference Cells'!$A$6,$D67*'Fund Stats'!G$21,IF($B67='Reference Cells'!$A$3,$D67*'Fund Stats'!G$20,IF($B67='Reference Cells'!$A$4,$D67*'Fund Stats'!G$22,IF($B67='Reference Cells'!$A$5,$D67*'Fund Stats'!G$23,IF($B67='Reference Cells'!$A$7,$D67*'Fund Stats'!G$24,IF($B67='Reference Cells'!$A$8,$D67*'Fund Stats'!G$25,IF(OR($B67='Reference Cells'!$A$2,$B67='Reference Cells'!$A$9),$D67*K67,""))))))))</f>
        <v>#DIV/0!</v>
      </c>
      <c r="AF67" s="47" t="e">
        <f>IF($B67='Reference Cells'!$A$10,$D67*SUM(AF$62,AF$48,AF$34,AF$20)/SUM($AR$62,$AR$48,$AR$34,$AR$20),IF($B67='Reference Cells'!$A$6,$D67*'Fund Stats'!H$21,IF($B67='Reference Cells'!$A$3,$D67*'Fund Stats'!H$20,IF($B67='Reference Cells'!$A$4,$D67*'Fund Stats'!H$22,IF($B67='Reference Cells'!$A$5,$D67*'Fund Stats'!H$23,IF($B67='Reference Cells'!$A$7,$D67*'Fund Stats'!H$24,IF($B67='Reference Cells'!$A$8,$D67*'Fund Stats'!H$25,IF(OR($B67='Reference Cells'!$A$2,$B67='Reference Cells'!$A$9),$D67*L67,""))))))))</f>
        <v>#DIV/0!</v>
      </c>
      <c r="AG67" s="47" t="e">
        <f>IF($B67='Reference Cells'!$A$10,$D67*SUM(AG$62,AG$48,AG$34,AG$20)/SUM($AR$62,$AR$48,$AR$34,$AR$20),IF($B67='Reference Cells'!$A$6,$D67*'Fund Stats'!I$21,IF($B67='Reference Cells'!$A$3,$D67*'Fund Stats'!I$20,IF($B67='Reference Cells'!$A$4,$D67*'Fund Stats'!I$22,IF($B67='Reference Cells'!$A$5,$D67*'Fund Stats'!I$23,IF($B67='Reference Cells'!$A$7,$D67*'Fund Stats'!I$24,IF($B67='Reference Cells'!$A$8,$D67*'Fund Stats'!I$25,IF(OR($B67='Reference Cells'!$A$2,$B67='Reference Cells'!$A$9),$D67*M67,""))))))))</f>
        <v>#DIV/0!</v>
      </c>
      <c r="AH67" s="47" t="e">
        <f>IF($B67='Reference Cells'!$A$10,$D67*SUM(AH$62,AH$48,AH$34,AH$20)/SUM($AR$62,$AR$48,$AR$34,$AR$20),IF($B67='Reference Cells'!$A$6,$D67*'Fund Stats'!J$21,IF($B67='Reference Cells'!$A$3,$D67*'Fund Stats'!J$20,IF($B67='Reference Cells'!$A$4,$D67*'Fund Stats'!J$22,IF($B67='Reference Cells'!$A$5,$D67*'Fund Stats'!J$23,IF($B67='Reference Cells'!$A$7,$D67*'Fund Stats'!J$24,IF($B67='Reference Cells'!$A$8,$D67*'Fund Stats'!J$25,IF(OR($B67='Reference Cells'!$A$2,$B67='Reference Cells'!$A$9),$D67*N67,""))))))))</f>
        <v>#DIV/0!</v>
      </c>
      <c r="AI67" s="47" t="e">
        <f>IF($B67='Reference Cells'!$A$10,$D67*SUM(AI$62,AI$48,AI$34,AI$20)/SUM($AR$62,$AR$48,$AR$34,$AR$20),IF($B67='Reference Cells'!$A$6,$D67*'Fund Stats'!K$21,IF($B67='Reference Cells'!$A$3,$D67*'Fund Stats'!K$20,IF($B67='Reference Cells'!$A$4,$D67*'Fund Stats'!K$22,IF($B67='Reference Cells'!$A$5,$D67*'Fund Stats'!K$23,IF($B67='Reference Cells'!$A$7,$D67*'Fund Stats'!K$24,IF($B67='Reference Cells'!$A$8,$D67*'Fund Stats'!K$25,IF(OR($B67='Reference Cells'!$A$2,$B67='Reference Cells'!$A$9),$D67*O67,""))))))))</f>
        <v>#DIV/0!</v>
      </c>
      <c r="AJ67" s="47" t="e">
        <f>IF($B67='Reference Cells'!$A$10,$D67*SUM(AJ$62,AJ$48,AJ$34,AJ$20)/SUM($AR$62,$AR$48,$AR$34,$AR$20),IF($B67='Reference Cells'!$A$6,$D67*'Fund Stats'!L$21,IF($B67='Reference Cells'!$A$3,$D67*'Fund Stats'!L$20,IF($B67='Reference Cells'!$A$4,$D67*'Fund Stats'!L$22,IF($B67='Reference Cells'!$A$5,$D67*'Fund Stats'!L$23,IF($B67='Reference Cells'!$A$7,$D67*'Fund Stats'!L$24,IF($B67='Reference Cells'!$A$8,$D67*'Fund Stats'!L$25,IF(OR($B67='Reference Cells'!$A$2,$B67='Reference Cells'!$A$9),$D67*P67,""))))))))</f>
        <v>#DIV/0!</v>
      </c>
      <c r="AK67" s="47" t="e">
        <f>IF($B67='Reference Cells'!$A$10,$D67*SUM(AK$62,AK$48,AK$34,AK$20)/SUM($AR$62,$AR$48,$AR$34,$AR$20),IF($B67='Reference Cells'!$A$6,$D67*'Fund Stats'!M$21,IF($B67='Reference Cells'!$A$3,$D67*'Fund Stats'!M$20,IF($B67='Reference Cells'!$A$4,$D67*'Fund Stats'!M$22,IF($B67='Reference Cells'!$A$5,$D67*'Fund Stats'!M$23,IF($B67='Reference Cells'!$A$7,$D67*'Fund Stats'!M$24,IF($B67='Reference Cells'!$A$8,$D67*'Fund Stats'!M$25,IF(OR($B67='Reference Cells'!$A$2,$B67='Reference Cells'!$A$9),$D67*Q67,""))))))))</f>
        <v>#DIV/0!</v>
      </c>
      <c r="AL67" s="47" t="e">
        <f>IF($B67='Reference Cells'!$A$10,$D67*SUM(AL$62,AL$48,AL$34,AL$20)/SUM($AR$62,$AR$48,$AR$34,$AR$20),IF($B67='Reference Cells'!$A$6,$D67*'Fund Stats'!N$21,IF($B67='Reference Cells'!$A$3,$D67*'Fund Stats'!N$20,IF($B67='Reference Cells'!$A$4,$D67*'Fund Stats'!N$22,IF($B67='Reference Cells'!$A$5,$D67*'Fund Stats'!N$23,IF($B67='Reference Cells'!$A$7,$D67*'Fund Stats'!N$24,IF($B67='Reference Cells'!$A$8,$D67*'Fund Stats'!N$25,IF(OR($B67='Reference Cells'!$A$2,$B67='Reference Cells'!$A$9),$D67*R67,""))))))))</f>
        <v>#DIV/0!</v>
      </c>
      <c r="AM67" s="47" t="e">
        <f>IF($B67='Reference Cells'!$A$10,$D67*SUM(AM$62,AM$48,AM$34,AM$20)/SUM($AR$62,$AR$48,$AR$34,$AR$20),IF($B67='Reference Cells'!$A$6,$D67*'Fund Stats'!O$21,IF($B67='Reference Cells'!$A$3,$D67*'Fund Stats'!O$20,IF($B67='Reference Cells'!$A$4,$D67*'Fund Stats'!O$22,IF($B67='Reference Cells'!$A$5,$D67*'Fund Stats'!O$23,IF($B67='Reference Cells'!$A$7,$D67*'Fund Stats'!O$24,IF($B67='Reference Cells'!$A$8,$D67*'Fund Stats'!O$25,IF(OR($B67='Reference Cells'!$A$2,$B67='Reference Cells'!$A$9),$D67*S67,""))))))))</f>
        <v>#DIV/0!</v>
      </c>
      <c r="AN67" s="47" t="e">
        <f>IF($B67='Reference Cells'!$A$10,$D67*SUM(AN$62,AN$48,AN$34,AN$20)/SUM($AR$62,$AR$48,$AR$34,$AR$20),IF($B67='Reference Cells'!$A$6,$D67*'Fund Stats'!P$21,IF($B67='Reference Cells'!$A$3,$D67*'Fund Stats'!P$20,IF($B67='Reference Cells'!$A$4,$D67*'Fund Stats'!P$22,IF($B67='Reference Cells'!$A$5,$D67*'Fund Stats'!P$23,IF($B67='Reference Cells'!$A$7,$D67*'Fund Stats'!P$24,IF($B67='Reference Cells'!$A$8,$D67*'Fund Stats'!P$25,IF(OR($B67='Reference Cells'!$A$2,$B67='Reference Cells'!$A$9),$D67*T67,""))))))))</f>
        <v>#DIV/0!</v>
      </c>
      <c r="AO67" s="47" t="e">
        <f>IF($B67='Reference Cells'!$A$10,$D67*SUM(AO$62,AO$48,AO$34,AO$20)/SUM($AR$62,$AR$48,$AR$34,$AR$20),IF($B67='Reference Cells'!$A$6,$D67*'Fund Stats'!Q$21,IF($B67='Reference Cells'!$A$3,$D67*'Fund Stats'!Q$20,IF($B67='Reference Cells'!$A$4,$D67*'Fund Stats'!Q$22,IF($B67='Reference Cells'!$A$5,$D67*'Fund Stats'!Q$23,IF($B67='Reference Cells'!$A$7,$D67*'Fund Stats'!Q$24,IF($B67='Reference Cells'!$A$8,$D67*'Fund Stats'!Q$25,IF(OR($B67='Reference Cells'!$A$2,$B67='Reference Cells'!$A$9),$D67*U67,""))))))))</f>
        <v>#DIV/0!</v>
      </c>
      <c r="AP67" s="47" t="e">
        <f>IF($B67='Reference Cells'!$A$10,$D67*SUM(AP$62,AP$48,AP$34,AP$20)/SUM($AR$62,$AR$48,$AR$34,$AR$20),IF($B67='Reference Cells'!$A$6,$D67*'Fund Stats'!R$21,IF($B67='Reference Cells'!$A$3,$D67*'Fund Stats'!R$20,IF($B67='Reference Cells'!$A$4,$D67*'Fund Stats'!R$22,IF($B67='Reference Cells'!$A$5,$D67*'Fund Stats'!R$23,IF($B67='Reference Cells'!$A$7,$D67*'Fund Stats'!R$24,IF($B67='Reference Cells'!$A$8,$D67*'Fund Stats'!R$25,IF(OR($B67='Reference Cells'!$A$2,$B67='Reference Cells'!$A$9),$D67*V67,""))))))))</f>
        <v>#DIV/0!</v>
      </c>
      <c r="AQ67" s="46"/>
      <c r="AT67" s="139" t="e">
        <f t="shared" ref="AT67:AT75" si="55">IF(Z67="","",Z67*$E$65*$B$4)</f>
        <v>#DIV/0!</v>
      </c>
      <c r="AU67" s="139" t="e">
        <f t="shared" si="53"/>
        <v>#DIV/0!</v>
      </c>
      <c r="AV67" s="139" t="e">
        <f t="shared" si="53"/>
        <v>#DIV/0!</v>
      </c>
      <c r="AW67" s="139" t="e">
        <f t="shared" si="53"/>
        <v>#DIV/0!</v>
      </c>
      <c r="AX67" s="139" t="e">
        <f t="shared" si="53"/>
        <v>#DIV/0!</v>
      </c>
      <c r="AY67" s="139" t="e">
        <f t="shared" si="53"/>
        <v>#DIV/0!</v>
      </c>
      <c r="AZ67" s="139" t="e">
        <f t="shared" si="53"/>
        <v>#DIV/0!</v>
      </c>
      <c r="BA67" s="139" t="e">
        <f t="shared" si="53"/>
        <v>#DIV/0!</v>
      </c>
      <c r="BB67" s="139" t="e">
        <f t="shared" si="53"/>
        <v>#DIV/0!</v>
      </c>
      <c r="BC67" s="139" t="e">
        <f t="shared" si="53"/>
        <v>#DIV/0!</v>
      </c>
      <c r="BD67" s="139" t="e">
        <f t="shared" si="53"/>
        <v>#DIV/0!</v>
      </c>
      <c r="BE67" s="139" t="e">
        <f t="shared" si="53"/>
        <v>#DIV/0!</v>
      </c>
      <c r="BF67" s="139" t="e">
        <f t="shared" si="53"/>
        <v>#DIV/0!</v>
      </c>
      <c r="BG67" s="139" t="e">
        <f t="shared" si="53"/>
        <v>#DIV/0!</v>
      </c>
      <c r="BH67" s="139" t="e">
        <f t="shared" si="53"/>
        <v>#DIV/0!</v>
      </c>
      <c r="BI67" s="139" t="e">
        <f t="shared" si="53"/>
        <v>#DIV/0!</v>
      </c>
      <c r="BJ67" s="139" t="e">
        <f t="shared" si="53"/>
        <v>#DIV/0!</v>
      </c>
      <c r="BK67" s="139" t="e">
        <f t="shared" si="5"/>
        <v>#DIV/0!</v>
      </c>
    </row>
    <row r="68" spans="1:63" ht="30" customHeight="1">
      <c r="A68" s="68">
        <v>3</v>
      </c>
      <c r="B68" s="188" t="s">
        <v>160</v>
      </c>
      <c r="C68" s="189" t="s">
        <v>169</v>
      </c>
      <c r="D68" s="191"/>
      <c r="E68" s="1" t="str">
        <f t="shared" si="54"/>
        <v>See Calculations</v>
      </c>
      <c r="F68" s="287"/>
      <c r="G68" s="94"/>
      <c r="H68" s="94"/>
      <c r="I68" s="94"/>
      <c r="J68" s="94"/>
      <c r="K68" s="94"/>
      <c r="L68" s="94"/>
      <c r="M68" s="94"/>
      <c r="N68" s="94"/>
      <c r="O68" s="94"/>
      <c r="P68" s="94"/>
      <c r="Q68" s="94"/>
      <c r="R68" s="94"/>
      <c r="S68" s="94"/>
      <c r="T68" s="94"/>
      <c r="U68" s="94"/>
      <c r="V68" s="94"/>
      <c r="W68" s="276" t="str">
        <f t="shared" si="1"/>
        <v/>
      </c>
      <c r="Y68" s="32">
        <f t="shared" si="52"/>
        <v>3</v>
      </c>
      <c r="Z68" s="47" t="e">
        <f>IF($B68='Reference Cells'!$A$10,$D68*SUM(Z$62,Z$48,Z$34,Z$20)/SUM($AR$62,$AR$48,$AR$34,$AR$20),IF($B68='Reference Cells'!$A$6,$D68*'Fund Stats'!B$21,IF($B68='Reference Cells'!$A$3,$D68*'Fund Stats'!B$20,IF($B68='Reference Cells'!$A$4,$D68*'Fund Stats'!B$22,IF($B68='Reference Cells'!$A$5,$D68*'Fund Stats'!B$23,IF($B68='Reference Cells'!$A$7,$D68*'Fund Stats'!B$24,IF($B68='Reference Cells'!$A$8,$D68*'Fund Stats'!B$25,IF(OR($B68='Reference Cells'!$A$2,$B68='Reference Cells'!$A$9),$D68*F68,""))))))))</f>
        <v>#DIV/0!</v>
      </c>
      <c r="AA68" s="47" t="e">
        <f>IF($B68='Reference Cells'!$A$10,$D68*SUM(AA$62,AA$48,AA$34,AA$20)/SUM($AR$62,$AR$48,$AR$34,$AR$20),IF($B68='Reference Cells'!$A$6,$D68*'Fund Stats'!C$21,IF($B68='Reference Cells'!$A$3,$D68*'Fund Stats'!C$20,IF($B68='Reference Cells'!$A$4,$D68*'Fund Stats'!C$22,IF($B68='Reference Cells'!$A$5,$D68*'Fund Stats'!C$23,IF($B68='Reference Cells'!$A$7,$D68*'Fund Stats'!C$24,IF($B68='Reference Cells'!$A$8,$D68*'Fund Stats'!C$25,IF(OR($B68='Reference Cells'!$A$2,$B68='Reference Cells'!$A$9),$D68*G68,""))))))))</f>
        <v>#DIV/0!</v>
      </c>
      <c r="AB68" s="47" t="e">
        <f>IF($B68='Reference Cells'!$A$10,$D68*SUM(AB$62,AB$48,AB$34,AB$20)/SUM($AR$62,$AR$48,$AR$34,$AR$20),IF($B68='Reference Cells'!$A$6,$D68*'Fund Stats'!D$21,IF($B68='Reference Cells'!$A$3,$D68*'Fund Stats'!D$20,IF($B68='Reference Cells'!$A$4,$D68*'Fund Stats'!D$22,IF($B68='Reference Cells'!$A$5,$D68*'Fund Stats'!D$23,IF($B68='Reference Cells'!$A$7,$D68*'Fund Stats'!D$24,IF($B68='Reference Cells'!$A$8,$D68*'Fund Stats'!D$25,IF(OR($B68='Reference Cells'!$A$2,$B68='Reference Cells'!$A$9),$D68*H68,""))))))))</f>
        <v>#DIV/0!</v>
      </c>
      <c r="AC68" s="47" t="e">
        <f>IF($B68='Reference Cells'!$A$10,$D68*SUM(AC$62,AC$48,AC$34,AC$20)/SUM($AR$62,$AR$48,$AR$34,$AR$20),IF($B68='Reference Cells'!$A$6,$D68*'Fund Stats'!E$21,IF($B68='Reference Cells'!$A$3,$D68*'Fund Stats'!E$20,IF($B68='Reference Cells'!$A$4,$D68*'Fund Stats'!E$22,IF($B68='Reference Cells'!$A$5,$D68*'Fund Stats'!E$23,IF($B68='Reference Cells'!$A$7,$D68*'Fund Stats'!E$24,IF($B68='Reference Cells'!$A$8,$D68*'Fund Stats'!E$25,IF(OR($B68='Reference Cells'!$A$2,$B68='Reference Cells'!$A$9),$D68*I68,""))))))))</f>
        <v>#DIV/0!</v>
      </c>
      <c r="AD68" s="47" t="e">
        <f>IF($B68='Reference Cells'!$A$10,$D68*SUM(AD$62,AD$48,AD$34,AD$20)/SUM($AR$62,$AR$48,$AR$34,$AR$20),IF($B68='Reference Cells'!$A$6,$D68*'Fund Stats'!F$21,IF($B68='Reference Cells'!$A$3,$D68*'Fund Stats'!F$20,IF($B68='Reference Cells'!$A$4,$D68*'Fund Stats'!F$22,IF($B68='Reference Cells'!$A$5,$D68*'Fund Stats'!F$23,IF($B68='Reference Cells'!$A$7,$D68*'Fund Stats'!F$24,IF($B68='Reference Cells'!$A$8,$D68*'Fund Stats'!F$25,IF(OR($B68='Reference Cells'!$A$2,$B68='Reference Cells'!$A$9),$D68*J68,""))))))))</f>
        <v>#DIV/0!</v>
      </c>
      <c r="AE68" s="47" t="e">
        <f>IF($B68='Reference Cells'!$A$10,$D68*SUM(AE$62,AE$48,AE$34,AE$20)/SUM($AR$62,$AR$48,$AR$34,$AR$20),IF($B68='Reference Cells'!$A$6,$D68*'Fund Stats'!G$21,IF($B68='Reference Cells'!$A$3,$D68*'Fund Stats'!G$20,IF($B68='Reference Cells'!$A$4,$D68*'Fund Stats'!G$22,IF($B68='Reference Cells'!$A$5,$D68*'Fund Stats'!G$23,IF($B68='Reference Cells'!$A$7,$D68*'Fund Stats'!G$24,IF($B68='Reference Cells'!$A$8,$D68*'Fund Stats'!G$25,IF(OR($B68='Reference Cells'!$A$2,$B68='Reference Cells'!$A$9),$D68*K68,""))))))))</f>
        <v>#DIV/0!</v>
      </c>
      <c r="AF68" s="47" t="e">
        <f>IF($B68='Reference Cells'!$A$10,$D68*SUM(AF$62,AF$48,AF$34,AF$20)/SUM($AR$62,$AR$48,$AR$34,$AR$20),IF($B68='Reference Cells'!$A$6,$D68*'Fund Stats'!H$21,IF($B68='Reference Cells'!$A$3,$D68*'Fund Stats'!H$20,IF($B68='Reference Cells'!$A$4,$D68*'Fund Stats'!H$22,IF($B68='Reference Cells'!$A$5,$D68*'Fund Stats'!H$23,IF($B68='Reference Cells'!$A$7,$D68*'Fund Stats'!H$24,IF($B68='Reference Cells'!$A$8,$D68*'Fund Stats'!H$25,IF(OR($B68='Reference Cells'!$A$2,$B68='Reference Cells'!$A$9),$D68*L68,""))))))))</f>
        <v>#DIV/0!</v>
      </c>
      <c r="AG68" s="47" t="e">
        <f>IF($B68='Reference Cells'!$A$10,$D68*SUM(AG$62,AG$48,AG$34,AG$20)/SUM($AR$62,$AR$48,$AR$34,$AR$20),IF($B68='Reference Cells'!$A$6,$D68*'Fund Stats'!I$21,IF($B68='Reference Cells'!$A$3,$D68*'Fund Stats'!I$20,IF($B68='Reference Cells'!$A$4,$D68*'Fund Stats'!I$22,IF($B68='Reference Cells'!$A$5,$D68*'Fund Stats'!I$23,IF($B68='Reference Cells'!$A$7,$D68*'Fund Stats'!I$24,IF($B68='Reference Cells'!$A$8,$D68*'Fund Stats'!I$25,IF(OR($B68='Reference Cells'!$A$2,$B68='Reference Cells'!$A$9),$D68*M68,""))))))))</f>
        <v>#DIV/0!</v>
      </c>
      <c r="AH68" s="47" t="e">
        <f>IF($B68='Reference Cells'!$A$10,$D68*SUM(AH$62,AH$48,AH$34,AH$20)/SUM($AR$62,$AR$48,$AR$34,$AR$20),IF($B68='Reference Cells'!$A$6,$D68*'Fund Stats'!J$21,IF($B68='Reference Cells'!$A$3,$D68*'Fund Stats'!J$20,IF($B68='Reference Cells'!$A$4,$D68*'Fund Stats'!J$22,IF($B68='Reference Cells'!$A$5,$D68*'Fund Stats'!J$23,IF($B68='Reference Cells'!$A$7,$D68*'Fund Stats'!J$24,IF($B68='Reference Cells'!$A$8,$D68*'Fund Stats'!J$25,IF(OR($B68='Reference Cells'!$A$2,$B68='Reference Cells'!$A$9),$D68*N68,""))))))))</f>
        <v>#DIV/0!</v>
      </c>
      <c r="AI68" s="47" t="e">
        <f>IF($B68='Reference Cells'!$A$10,$D68*SUM(AI$62,AI$48,AI$34,AI$20)/SUM($AR$62,$AR$48,$AR$34,$AR$20),IF($B68='Reference Cells'!$A$6,$D68*'Fund Stats'!K$21,IF($B68='Reference Cells'!$A$3,$D68*'Fund Stats'!K$20,IF($B68='Reference Cells'!$A$4,$D68*'Fund Stats'!K$22,IF($B68='Reference Cells'!$A$5,$D68*'Fund Stats'!K$23,IF($B68='Reference Cells'!$A$7,$D68*'Fund Stats'!K$24,IF($B68='Reference Cells'!$A$8,$D68*'Fund Stats'!K$25,IF(OR($B68='Reference Cells'!$A$2,$B68='Reference Cells'!$A$9),$D68*O68,""))))))))</f>
        <v>#DIV/0!</v>
      </c>
      <c r="AJ68" s="47" t="e">
        <f>IF($B68='Reference Cells'!$A$10,$D68*SUM(AJ$62,AJ$48,AJ$34,AJ$20)/SUM($AR$62,$AR$48,$AR$34,$AR$20),IF($B68='Reference Cells'!$A$6,$D68*'Fund Stats'!L$21,IF($B68='Reference Cells'!$A$3,$D68*'Fund Stats'!L$20,IF($B68='Reference Cells'!$A$4,$D68*'Fund Stats'!L$22,IF($B68='Reference Cells'!$A$5,$D68*'Fund Stats'!L$23,IF($B68='Reference Cells'!$A$7,$D68*'Fund Stats'!L$24,IF($B68='Reference Cells'!$A$8,$D68*'Fund Stats'!L$25,IF(OR($B68='Reference Cells'!$A$2,$B68='Reference Cells'!$A$9),$D68*P68,""))))))))</f>
        <v>#DIV/0!</v>
      </c>
      <c r="AK68" s="47" t="e">
        <f>IF($B68='Reference Cells'!$A$10,$D68*SUM(AK$62,AK$48,AK$34,AK$20)/SUM($AR$62,$AR$48,$AR$34,$AR$20),IF($B68='Reference Cells'!$A$6,$D68*'Fund Stats'!M$21,IF($B68='Reference Cells'!$A$3,$D68*'Fund Stats'!M$20,IF($B68='Reference Cells'!$A$4,$D68*'Fund Stats'!M$22,IF($B68='Reference Cells'!$A$5,$D68*'Fund Stats'!M$23,IF($B68='Reference Cells'!$A$7,$D68*'Fund Stats'!M$24,IF($B68='Reference Cells'!$A$8,$D68*'Fund Stats'!M$25,IF(OR($B68='Reference Cells'!$A$2,$B68='Reference Cells'!$A$9),$D68*Q68,""))))))))</f>
        <v>#DIV/0!</v>
      </c>
      <c r="AL68" s="47" t="e">
        <f>IF($B68='Reference Cells'!$A$10,$D68*SUM(AL$62,AL$48,AL$34,AL$20)/SUM($AR$62,$AR$48,$AR$34,$AR$20),IF($B68='Reference Cells'!$A$6,$D68*'Fund Stats'!N$21,IF($B68='Reference Cells'!$A$3,$D68*'Fund Stats'!N$20,IF($B68='Reference Cells'!$A$4,$D68*'Fund Stats'!N$22,IF($B68='Reference Cells'!$A$5,$D68*'Fund Stats'!N$23,IF($B68='Reference Cells'!$A$7,$D68*'Fund Stats'!N$24,IF($B68='Reference Cells'!$A$8,$D68*'Fund Stats'!N$25,IF(OR($B68='Reference Cells'!$A$2,$B68='Reference Cells'!$A$9),$D68*R68,""))))))))</f>
        <v>#DIV/0!</v>
      </c>
      <c r="AM68" s="47" t="e">
        <f>IF($B68='Reference Cells'!$A$10,$D68*SUM(AM$62,AM$48,AM$34,AM$20)/SUM($AR$62,$AR$48,$AR$34,$AR$20),IF($B68='Reference Cells'!$A$6,$D68*'Fund Stats'!O$21,IF($B68='Reference Cells'!$A$3,$D68*'Fund Stats'!O$20,IF($B68='Reference Cells'!$A$4,$D68*'Fund Stats'!O$22,IF($B68='Reference Cells'!$A$5,$D68*'Fund Stats'!O$23,IF($B68='Reference Cells'!$A$7,$D68*'Fund Stats'!O$24,IF($B68='Reference Cells'!$A$8,$D68*'Fund Stats'!O$25,IF(OR($B68='Reference Cells'!$A$2,$B68='Reference Cells'!$A$9),$D68*S68,""))))))))</f>
        <v>#DIV/0!</v>
      </c>
      <c r="AN68" s="47" t="e">
        <f>IF($B68='Reference Cells'!$A$10,$D68*SUM(AN$62,AN$48,AN$34,AN$20)/SUM($AR$62,$AR$48,$AR$34,$AR$20),IF($B68='Reference Cells'!$A$6,$D68*'Fund Stats'!P$21,IF($B68='Reference Cells'!$A$3,$D68*'Fund Stats'!P$20,IF($B68='Reference Cells'!$A$4,$D68*'Fund Stats'!P$22,IF($B68='Reference Cells'!$A$5,$D68*'Fund Stats'!P$23,IF($B68='Reference Cells'!$A$7,$D68*'Fund Stats'!P$24,IF($B68='Reference Cells'!$A$8,$D68*'Fund Stats'!P$25,IF(OR($B68='Reference Cells'!$A$2,$B68='Reference Cells'!$A$9),$D68*T68,""))))))))</f>
        <v>#DIV/0!</v>
      </c>
      <c r="AO68" s="47" t="e">
        <f>IF($B68='Reference Cells'!$A$10,$D68*SUM(AO$62,AO$48,AO$34,AO$20)/SUM($AR$62,$AR$48,$AR$34,$AR$20),IF($B68='Reference Cells'!$A$6,$D68*'Fund Stats'!Q$21,IF($B68='Reference Cells'!$A$3,$D68*'Fund Stats'!Q$20,IF($B68='Reference Cells'!$A$4,$D68*'Fund Stats'!Q$22,IF($B68='Reference Cells'!$A$5,$D68*'Fund Stats'!Q$23,IF($B68='Reference Cells'!$A$7,$D68*'Fund Stats'!Q$24,IF($B68='Reference Cells'!$A$8,$D68*'Fund Stats'!Q$25,IF(OR($B68='Reference Cells'!$A$2,$B68='Reference Cells'!$A$9),$D68*U68,""))))))))</f>
        <v>#DIV/0!</v>
      </c>
      <c r="AP68" s="47" t="e">
        <f>IF($B68='Reference Cells'!$A$10,$D68*SUM(AP$62,AP$48,AP$34,AP$20)/SUM($AR$62,$AR$48,$AR$34,$AR$20),IF($B68='Reference Cells'!$A$6,$D68*'Fund Stats'!R$21,IF($B68='Reference Cells'!$A$3,$D68*'Fund Stats'!R$20,IF($B68='Reference Cells'!$A$4,$D68*'Fund Stats'!R$22,IF($B68='Reference Cells'!$A$5,$D68*'Fund Stats'!R$23,IF($B68='Reference Cells'!$A$7,$D68*'Fund Stats'!R$24,IF($B68='Reference Cells'!$A$8,$D68*'Fund Stats'!R$25,IF(OR($B68='Reference Cells'!$A$2,$B68='Reference Cells'!$A$9),$D68*V68,""))))))))</f>
        <v>#DIV/0!</v>
      </c>
      <c r="AQ68" s="46"/>
      <c r="AT68" s="139" t="e">
        <f t="shared" si="55"/>
        <v>#DIV/0!</v>
      </c>
      <c r="AU68" s="139" t="e">
        <f t="shared" si="53"/>
        <v>#DIV/0!</v>
      </c>
      <c r="AV68" s="139" t="e">
        <f t="shared" si="53"/>
        <v>#DIV/0!</v>
      </c>
      <c r="AW68" s="139" t="e">
        <f t="shared" si="53"/>
        <v>#DIV/0!</v>
      </c>
      <c r="AX68" s="139" t="e">
        <f t="shared" si="53"/>
        <v>#DIV/0!</v>
      </c>
      <c r="AY68" s="139" t="e">
        <f t="shared" si="53"/>
        <v>#DIV/0!</v>
      </c>
      <c r="AZ68" s="139" t="e">
        <f t="shared" si="53"/>
        <v>#DIV/0!</v>
      </c>
      <c r="BA68" s="139" t="e">
        <f t="shared" si="53"/>
        <v>#DIV/0!</v>
      </c>
      <c r="BB68" s="139" t="e">
        <f t="shared" si="53"/>
        <v>#DIV/0!</v>
      </c>
      <c r="BC68" s="139" t="e">
        <f t="shared" si="53"/>
        <v>#DIV/0!</v>
      </c>
      <c r="BD68" s="139" t="e">
        <f t="shared" si="53"/>
        <v>#DIV/0!</v>
      </c>
      <c r="BE68" s="139" t="e">
        <f t="shared" si="53"/>
        <v>#DIV/0!</v>
      </c>
      <c r="BF68" s="139" t="e">
        <f t="shared" si="53"/>
        <v>#DIV/0!</v>
      </c>
      <c r="BG68" s="139" t="e">
        <f t="shared" si="53"/>
        <v>#DIV/0!</v>
      </c>
      <c r="BH68" s="139" t="e">
        <f t="shared" si="53"/>
        <v>#DIV/0!</v>
      </c>
      <c r="BI68" s="139" t="e">
        <f t="shared" si="53"/>
        <v>#DIV/0!</v>
      </c>
      <c r="BJ68" s="139" t="e">
        <f t="shared" si="53"/>
        <v>#DIV/0!</v>
      </c>
      <c r="BK68" s="139" t="e">
        <f t="shared" si="5"/>
        <v>#DIV/0!</v>
      </c>
    </row>
    <row r="69" spans="1:63" ht="30" customHeight="1">
      <c r="A69" s="68">
        <v>4</v>
      </c>
      <c r="B69" s="188" t="s">
        <v>160</v>
      </c>
      <c r="C69" s="189" t="s">
        <v>170</v>
      </c>
      <c r="D69" s="191"/>
      <c r="E69" s="1" t="str">
        <f t="shared" si="54"/>
        <v>See Calculations</v>
      </c>
      <c r="F69" s="287"/>
      <c r="G69" s="94"/>
      <c r="H69" s="94"/>
      <c r="I69" s="94"/>
      <c r="J69" s="94"/>
      <c r="K69" s="94"/>
      <c r="L69" s="94"/>
      <c r="M69" s="94"/>
      <c r="N69" s="94"/>
      <c r="O69" s="94"/>
      <c r="P69" s="94"/>
      <c r="Q69" s="94"/>
      <c r="R69" s="94"/>
      <c r="S69" s="94"/>
      <c r="T69" s="94"/>
      <c r="U69" s="94"/>
      <c r="V69" s="94"/>
      <c r="W69" s="276" t="str">
        <f t="shared" si="1"/>
        <v/>
      </c>
      <c r="Y69" s="32">
        <f t="shared" si="52"/>
        <v>4</v>
      </c>
      <c r="Z69" s="47" t="e">
        <f>IF($B69='Reference Cells'!$A$10,$D69*SUM(Z$62,Z$48,Z$34,Z$20)/SUM($AR$62,$AR$48,$AR$34,$AR$20),IF($B69='Reference Cells'!$A$6,$D69*'Fund Stats'!B$21,IF($B69='Reference Cells'!$A$3,$D69*'Fund Stats'!B$20,IF($B69='Reference Cells'!$A$4,$D69*'Fund Stats'!B$22,IF($B69='Reference Cells'!$A$5,$D69*'Fund Stats'!B$23,IF($B69='Reference Cells'!$A$7,$D69*'Fund Stats'!B$24,IF($B69='Reference Cells'!$A$8,$D69*'Fund Stats'!B$25,IF(OR($B69='Reference Cells'!$A$2,$B69='Reference Cells'!$A$9),$D69*F69,""))))))))</f>
        <v>#DIV/0!</v>
      </c>
      <c r="AA69" s="47" t="e">
        <f>IF($B69='Reference Cells'!$A$10,$D69*SUM(AA$62,AA$48,AA$34,AA$20)/SUM($AR$62,$AR$48,$AR$34,$AR$20),IF($B69='Reference Cells'!$A$6,$D69*'Fund Stats'!C$21,IF($B69='Reference Cells'!$A$3,$D69*'Fund Stats'!C$20,IF($B69='Reference Cells'!$A$4,$D69*'Fund Stats'!C$22,IF($B69='Reference Cells'!$A$5,$D69*'Fund Stats'!C$23,IF($B69='Reference Cells'!$A$7,$D69*'Fund Stats'!C$24,IF($B69='Reference Cells'!$A$8,$D69*'Fund Stats'!C$25,IF(OR($B69='Reference Cells'!$A$2,$B69='Reference Cells'!$A$9),$D69*G69,""))))))))</f>
        <v>#DIV/0!</v>
      </c>
      <c r="AB69" s="47" t="e">
        <f>IF($B69='Reference Cells'!$A$10,$D69*SUM(AB$62,AB$48,AB$34,AB$20)/SUM($AR$62,$AR$48,$AR$34,$AR$20),IF($B69='Reference Cells'!$A$6,$D69*'Fund Stats'!D$21,IF($B69='Reference Cells'!$A$3,$D69*'Fund Stats'!D$20,IF($B69='Reference Cells'!$A$4,$D69*'Fund Stats'!D$22,IF($B69='Reference Cells'!$A$5,$D69*'Fund Stats'!D$23,IF($B69='Reference Cells'!$A$7,$D69*'Fund Stats'!D$24,IF($B69='Reference Cells'!$A$8,$D69*'Fund Stats'!D$25,IF(OR($B69='Reference Cells'!$A$2,$B69='Reference Cells'!$A$9),$D69*H69,""))))))))</f>
        <v>#DIV/0!</v>
      </c>
      <c r="AC69" s="47" t="e">
        <f>IF($B69='Reference Cells'!$A$10,$D69*SUM(AC$62,AC$48,AC$34,AC$20)/SUM($AR$62,$AR$48,$AR$34,$AR$20),IF($B69='Reference Cells'!$A$6,$D69*'Fund Stats'!E$21,IF($B69='Reference Cells'!$A$3,$D69*'Fund Stats'!E$20,IF($B69='Reference Cells'!$A$4,$D69*'Fund Stats'!E$22,IF($B69='Reference Cells'!$A$5,$D69*'Fund Stats'!E$23,IF($B69='Reference Cells'!$A$7,$D69*'Fund Stats'!E$24,IF($B69='Reference Cells'!$A$8,$D69*'Fund Stats'!E$25,IF(OR($B69='Reference Cells'!$A$2,$B69='Reference Cells'!$A$9),$D69*I69,""))))))))</f>
        <v>#DIV/0!</v>
      </c>
      <c r="AD69" s="47" t="e">
        <f>IF($B69='Reference Cells'!$A$10,$D69*SUM(AD$62,AD$48,AD$34,AD$20)/SUM($AR$62,$AR$48,$AR$34,$AR$20),IF($B69='Reference Cells'!$A$6,$D69*'Fund Stats'!F$21,IF($B69='Reference Cells'!$A$3,$D69*'Fund Stats'!F$20,IF($B69='Reference Cells'!$A$4,$D69*'Fund Stats'!F$22,IF($B69='Reference Cells'!$A$5,$D69*'Fund Stats'!F$23,IF($B69='Reference Cells'!$A$7,$D69*'Fund Stats'!F$24,IF($B69='Reference Cells'!$A$8,$D69*'Fund Stats'!F$25,IF(OR($B69='Reference Cells'!$A$2,$B69='Reference Cells'!$A$9),$D69*J69,""))))))))</f>
        <v>#DIV/0!</v>
      </c>
      <c r="AE69" s="47" t="e">
        <f>IF($B69='Reference Cells'!$A$10,$D69*SUM(AE$62,AE$48,AE$34,AE$20)/SUM($AR$62,$AR$48,$AR$34,$AR$20),IF($B69='Reference Cells'!$A$6,$D69*'Fund Stats'!G$21,IF($B69='Reference Cells'!$A$3,$D69*'Fund Stats'!G$20,IF($B69='Reference Cells'!$A$4,$D69*'Fund Stats'!G$22,IF($B69='Reference Cells'!$A$5,$D69*'Fund Stats'!G$23,IF($B69='Reference Cells'!$A$7,$D69*'Fund Stats'!G$24,IF($B69='Reference Cells'!$A$8,$D69*'Fund Stats'!G$25,IF(OR($B69='Reference Cells'!$A$2,$B69='Reference Cells'!$A$9),$D69*K69,""))))))))</f>
        <v>#DIV/0!</v>
      </c>
      <c r="AF69" s="47" t="e">
        <f>IF($B69='Reference Cells'!$A$10,$D69*SUM(AF$62,AF$48,AF$34,AF$20)/SUM($AR$62,$AR$48,$AR$34,$AR$20),IF($B69='Reference Cells'!$A$6,$D69*'Fund Stats'!H$21,IF($B69='Reference Cells'!$A$3,$D69*'Fund Stats'!H$20,IF($B69='Reference Cells'!$A$4,$D69*'Fund Stats'!H$22,IF($B69='Reference Cells'!$A$5,$D69*'Fund Stats'!H$23,IF($B69='Reference Cells'!$A$7,$D69*'Fund Stats'!H$24,IF($B69='Reference Cells'!$A$8,$D69*'Fund Stats'!H$25,IF(OR($B69='Reference Cells'!$A$2,$B69='Reference Cells'!$A$9),$D69*L69,""))))))))</f>
        <v>#DIV/0!</v>
      </c>
      <c r="AG69" s="47" t="e">
        <f>IF($B69='Reference Cells'!$A$10,$D69*SUM(AG$62,AG$48,AG$34,AG$20)/SUM($AR$62,$AR$48,$AR$34,$AR$20),IF($B69='Reference Cells'!$A$6,$D69*'Fund Stats'!I$21,IF($B69='Reference Cells'!$A$3,$D69*'Fund Stats'!I$20,IF($B69='Reference Cells'!$A$4,$D69*'Fund Stats'!I$22,IF($B69='Reference Cells'!$A$5,$D69*'Fund Stats'!I$23,IF($B69='Reference Cells'!$A$7,$D69*'Fund Stats'!I$24,IF($B69='Reference Cells'!$A$8,$D69*'Fund Stats'!I$25,IF(OR($B69='Reference Cells'!$A$2,$B69='Reference Cells'!$A$9),$D69*M69,""))))))))</f>
        <v>#DIV/0!</v>
      </c>
      <c r="AH69" s="47" t="e">
        <f>IF($B69='Reference Cells'!$A$10,$D69*SUM(AH$62,AH$48,AH$34,AH$20)/SUM($AR$62,$AR$48,$AR$34,$AR$20),IF($B69='Reference Cells'!$A$6,$D69*'Fund Stats'!J$21,IF($B69='Reference Cells'!$A$3,$D69*'Fund Stats'!J$20,IF($B69='Reference Cells'!$A$4,$D69*'Fund Stats'!J$22,IF($B69='Reference Cells'!$A$5,$D69*'Fund Stats'!J$23,IF($B69='Reference Cells'!$A$7,$D69*'Fund Stats'!J$24,IF($B69='Reference Cells'!$A$8,$D69*'Fund Stats'!J$25,IF(OR($B69='Reference Cells'!$A$2,$B69='Reference Cells'!$A$9),$D69*N69,""))))))))</f>
        <v>#DIV/0!</v>
      </c>
      <c r="AI69" s="47" t="e">
        <f>IF($B69='Reference Cells'!$A$10,$D69*SUM(AI$62,AI$48,AI$34,AI$20)/SUM($AR$62,$AR$48,$AR$34,$AR$20),IF($B69='Reference Cells'!$A$6,$D69*'Fund Stats'!K$21,IF($B69='Reference Cells'!$A$3,$D69*'Fund Stats'!K$20,IF($B69='Reference Cells'!$A$4,$D69*'Fund Stats'!K$22,IF($B69='Reference Cells'!$A$5,$D69*'Fund Stats'!K$23,IF($B69='Reference Cells'!$A$7,$D69*'Fund Stats'!K$24,IF($B69='Reference Cells'!$A$8,$D69*'Fund Stats'!K$25,IF(OR($B69='Reference Cells'!$A$2,$B69='Reference Cells'!$A$9),$D69*O69,""))))))))</f>
        <v>#DIV/0!</v>
      </c>
      <c r="AJ69" s="47" t="e">
        <f>IF($B69='Reference Cells'!$A$10,$D69*SUM(AJ$62,AJ$48,AJ$34,AJ$20)/SUM($AR$62,$AR$48,$AR$34,$AR$20),IF($B69='Reference Cells'!$A$6,$D69*'Fund Stats'!L$21,IF($B69='Reference Cells'!$A$3,$D69*'Fund Stats'!L$20,IF($B69='Reference Cells'!$A$4,$D69*'Fund Stats'!L$22,IF($B69='Reference Cells'!$A$5,$D69*'Fund Stats'!L$23,IF($B69='Reference Cells'!$A$7,$D69*'Fund Stats'!L$24,IF($B69='Reference Cells'!$A$8,$D69*'Fund Stats'!L$25,IF(OR($B69='Reference Cells'!$A$2,$B69='Reference Cells'!$A$9),$D69*P69,""))))))))</f>
        <v>#DIV/0!</v>
      </c>
      <c r="AK69" s="47" t="e">
        <f>IF($B69='Reference Cells'!$A$10,$D69*SUM(AK$62,AK$48,AK$34,AK$20)/SUM($AR$62,$AR$48,$AR$34,$AR$20),IF($B69='Reference Cells'!$A$6,$D69*'Fund Stats'!M$21,IF($B69='Reference Cells'!$A$3,$D69*'Fund Stats'!M$20,IF($B69='Reference Cells'!$A$4,$D69*'Fund Stats'!M$22,IF($B69='Reference Cells'!$A$5,$D69*'Fund Stats'!M$23,IF($B69='Reference Cells'!$A$7,$D69*'Fund Stats'!M$24,IF($B69='Reference Cells'!$A$8,$D69*'Fund Stats'!M$25,IF(OR($B69='Reference Cells'!$A$2,$B69='Reference Cells'!$A$9),$D69*Q69,""))))))))</f>
        <v>#DIV/0!</v>
      </c>
      <c r="AL69" s="47" t="e">
        <f>IF($B69='Reference Cells'!$A$10,$D69*SUM(AL$62,AL$48,AL$34,AL$20)/SUM($AR$62,$AR$48,$AR$34,$AR$20),IF($B69='Reference Cells'!$A$6,$D69*'Fund Stats'!N$21,IF($B69='Reference Cells'!$A$3,$D69*'Fund Stats'!N$20,IF($B69='Reference Cells'!$A$4,$D69*'Fund Stats'!N$22,IF($B69='Reference Cells'!$A$5,$D69*'Fund Stats'!N$23,IF($B69='Reference Cells'!$A$7,$D69*'Fund Stats'!N$24,IF($B69='Reference Cells'!$A$8,$D69*'Fund Stats'!N$25,IF(OR($B69='Reference Cells'!$A$2,$B69='Reference Cells'!$A$9),$D69*R69,""))))))))</f>
        <v>#DIV/0!</v>
      </c>
      <c r="AM69" s="47" t="e">
        <f>IF($B69='Reference Cells'!$A$10,$D69*SUM(AM$62,AM$48,AM$34,AM$20)/SUM($AR$62,$AR$48,$AR$34,$AR$20),IF($B69='Reference Cells'!$A$6,$D69*'Fund Stats'!O$21,IF($B69='Reference Cells'!$A$3,$D69*'Fund Stats'!O$20,IF($B69='Reference Cells'!$A$4,$D69*'Fund Stats'!O$22,IF($B69='Reference Cells'!$A$5,$D69*'Fund Stats'!O$23,IF($B69='Reference Cells'!$A$7,$D69*'Fund Stats'!O$24,IF($B69='Reference Cells'!$A$8,$D69*'Fund Stats'!O$25,IF(OR($B69='Reference Cells'!$A$2,$B69='Reference Cells'!$A$9),$D69*S69,""))))))))</f>
        <v>#DIV/0!</v>
      </c>
      <c r="AN69" s="47" t="e">
        <f>IF($B69='Reference Cells'!$A$10,$D69*SUM(AN$62,AN$48,AN$34,AN$20)/SUM($AR$62,$AR$48,$AR$34,$AR$20),IF($B69='Reference Cells'!$A$6,$D69*'Fund Stats'!P$21,IF($B69='Reference Cells'!$A$3,$D69*'Fund Stats'!P$20,IF($B69='Reference Cells'!$A$4,$D69*'Fund Stats'!P$22,IF($B69='Reference Cells'!$A$5,$D69*'Fund Stats'!P$23,IF($B69='Reference Cells'!$A$7,$D69*'Fund Stats'!P$24,IF($B69='Reference Cells'!$A$8,$D69*'Fund Stats'!P$25,IF(OR($B69='Reference Cells'!$A$2,$B69='Reference Cells'!$A$9),$D69*T69,""))))))))</f>
        <v>#DIV/0!</v>
      </c>
      <c r="AO69" s="47" t="e">
        <f>IF($B69='Reference Cells'!$A$10,$D69*SUM(AO$62,AO$48,AO$34,AO$20)/SUM($AR$62,$AR$48,$AR$34,$AR$20),IF($B69='Reference Cells'!$A$6,$D69*'Fund Stats'!Q$21,IF($B69='Reference Cells'!$A$3,$D69*'Fund Stats'!Q$20,IF($B69='Reference Cells'!$A$4,$D69*'Fund Stats'!Q$22,IF($B69='Reference Cells'!$A$5,$D69*'Fund Stats'!Q$23,IF($B69='Reference Cells'!$A$7,$D69*'Fund Stats'!Q$24,IF($B69='Reference Cells'!$A$8,$D69*'Fund Stats'!Q$25,IF(OR($B69='Reference Cells'!$A$2,$B69='Reference Cells'!$A$9),$D69*U69,""))))))))</f>
        <v>#DIV/0!</v>
      </c>
      <c r="AP69" s="47" t="e">
        <f>IF($B69='Reference Cells'!$A$10,$D69*SUM(AP$62,AP$48,AP$34,AP$20)/SUM($AR$62,$AR$48,$AR$34,$AR$20),IF($B69='Reference Cells'!$A$6,$D69*'Fund Stats'!R$21,IF($B69='Reference Cells'!$A$3,$D69*'Fund Stats'!R$20,IF($B69='Reference Cells'!$A$4,$D69*'Fund Stats'!R$22,IF($B69='Reference Cells'!$A$5,$D69*'Fund Stats'!R$23,IF($B69='Reference Cells'!$A$7,$D69*'Fund Stats'!R$24,IF($B69='Reference Cells'!$A$8,$D69*'Fund Stats'!R$25,IF(OR($B69='Reference Cells'!$A$2,$B69='Reference Cells'!$A$9),$D69*V69,""))))))))</f>
        <v>#DIV/0!</v>
      </c>
      <c r="AQ69" s="46"/>
      <c r="AT69" s="139" t="e">
        <f t="shared" si="55"/>
        <v>#DIV/0!</v>
      </c>
      <c r="AU69" s="139" t="e">
        <f t="shared" si="53"/>
        <v>#DIV/0!</v>
      </c>
      <c r="AV69" s="139" t="e">
        <f t="shared" si="53"/>
        <v>#DIV/0!</v>
      </c>
      <c r="AW69" s="139" t="e">
        <f t="shared" si="53"/>
        <v>#DIV/0!</v>
      </c>
      <c r="AX69" s="139" t="e">
        <f t="shared" si="53"/>
        <v>#DIV/0!</v>
      </c>
      <c r="AY69" s="139" t="e">
        <f t="shared" si="53"/>
        <v>#DIV/0!</v>
      </c>
      <c r="AZ69" s="139" t="e">
        <f t="shared" si="53"/>
        <v>#DIV/0!</v>
      </c>
      <c r="BA69" s="139" t="e">
        <f t="shared" si="53"/>
        <v>#DIV/0!</v>
      </c>
      <c r="BB69" s="139" t="e">
        <f t="shared" si="53"/>
        <v>#DIV/0!</v>
      </c>
      <c r="BC69" s="139" t="e">
        <f t="shared" si="53"/>
        <v>#DIV/0!</v>
      </c>
      <c r="BD69" s="139" t="e">
        <f t="shared" si="53"/>
        <v>#DIV/0!</v>
      </c>
      <c r="BE69" s="139" t="e">
        <f t="shared" si="53"/>
        <v>#DIV/0!</v>
      </c>
      <c r="BF69" s="139" t="e">
        <f t="shared" si="53"/>
        <v>#DIV/0!</v>
      </c>
      <c r="BG69" s="139" t="e">
        <f t="shared" si="53"/>
        <v>#DIV/0!</v>
      </c>
      <c r="BH69" s="139" t="e">
        <f t="shared" si="53"/>
        <v>#DIV/0!</v>
      </c>
      <c r="BI69" s="139" t="e">
        <f t="shared" si="53"/>
        <v>#DIV/0!</v>
      </c>
      <c r="BJ69" s="139" t="e">
        <f t="shared" si="53"/>
        <v>#DIV/0!</v>
      </c>
      <c r="BK69" s="139" t="e">
        <f t="shared" si="5"/>
        <v>#DIV/0!</v>
      </c>
    </row>
    <row r="70" spans="1:63" ht="18.75">
      <c r="A70" s="68">
        <v>5</v>
      </c>
      <c r="B70" s="188"/>
      <c r="C70" s="189"/>
      <c r="D70" s="191"/>
      <c r="E70" s="1" t="str">
        <f t="shared" si="54"/>
        <v/>
      </c>
      <c r="F70" s="287"/>
      <c r="G70" s="94"/>
      <c r="H70" s="94"/>
      <c r="I70" s="94"/>
      <c r="J70" s="94"/>
      <c r="K70" s="94"/>
      <c r="L70" s="94"/>
      <c r="M70" s="94"/>
      <c r="N70" s="94"/>
      <c r="O70" s="94"/>
      <c r="P70" s="94"/>
      <c r="Q70" s="94"/>
      <c r="R70" s="94"/>
      <c r="S70" s="94"/>
      <c r="T70" s="94"/>
      <c r="U70" s="94"/>
      <c r="V70" s="94"/>
      <c r="W70" s="276" t="str">
        <f t="shared" si="1"/>
        <v/>
      </c>
      <c r="Y70" s="32">
        <f t="shared" si="52"/>
        <v>5</v>
      </c>
      <c r="Z70" s="47">
        <f>IF($B70='Reference Cells'!$A$10,$D70*SUM(Z$62,Z$48,Z$34,Z$20)/SUM($AR$62,$AR$48,$AR$34,$AR$20),IF($B70='Reference Cells'!$A$6,$D70*'Fund Stats'!B$21,IF($B70='Reference Cells'!$A$3,$D70*'Fund Stats'!B$20,IF($B70='Reference Cells'!$A$4,$D70*'Fund Stats'!B$22,IF($B70='Reference Cells'!$A$5,$D70*'Fund Stats'!B$23,IF($B70='Reference Cells'!$A$7,$D70*'Fund Stats'!B$24,IF($B70='Reference Cells'!$A$8,$D70*'Fund Stats'!B$25,IF(OR($B70='Reference Cells'!$A$2,$B70='Reference Cells'!$A$9),$D70*F70,""))))))))</f>
        <v>0</v>
      </c>
      <c r="AA70" s="47">
        <f>IF($B70='Reference Cells'!$A$10,$D70*SUM(AA$62,AA$48,AA$34,AA$20)/SUM($AR$62,$AR$48,$AR$34,$AR$20),IF($B70='Reference Cells'!$A$6,$D70*'Fund Stats'!C$21,IF($B70='Reference Cells'!$A$3,$D70*'Fund Stats'!C$20,IF($B70='Reference Cells'!$A$4,$D70*'Fund Stats'!C$22,IF($B70='Reference Cells'!$A$5,$D70*'Fund Stats'!C$23,IF($B70='Reference Cells'!$A$7,$D70*'Fund Stats'!C$24,IF($B70='Reference Cells'!$A$8,$D70*'Fund Stats'!C$25,IF(OR($B70='Reference Cells'!$A$2,$B70='Reference Cells'!$A$9),$D70*G70,""))))))))</f>
        <v>0</v>
      </c>
      <c r="AB70" s="47">
        <f>IF($B70='Reference Cells'!$A$10,$D70*SUM(AB$62,AB$48,AB$34,AB$20)/SUM($AR$62,$AR$48,$AR$34,$AR$20),IF($B70='Reference Cells'!$A$6,$D70*'Fund Stats'!D$21,IF($B70='Reference Cells'!$A$3,$D70*'Fund Stats'!D$20,IF($B70='Reference Cells'!$A$4,$D70*'Fund Stats'!D$22,IF($B70='Reference Cells'!$A$5,$D70*'Fund Stats'!D$23,IF($B70='Reference Cells'!$A$7,$D70*'Fund Stats'!D$24,IF($B70='Reference Cells'!$A$8,$D70*'Fund Stats'!D$25,IF(OR($B70='Reference Cells'!$A$2,$B70='Reference Cells'!$A$9),$D70*H70,""))))))))</f>
        <v>0</v>
      </c>
      <c r="AC70" s="47">
        <f>IF($B70='Reference Cells'!$A$10,$D70*SUM(AC$62,AC$48,AC$34,AC$20)/SUM($AR$62,$AR$48,$AR$34,$AR$20),IF($B70='Reference Cells'!$A$6,$D70*'Fund Stats'!E$21,IF($B70='Reference Cells'!$A$3,$D70*'Fund Stats'!E$20,IF($B70='Reference Cells'!$A$4,$D70*'Fund Stats'!E$22,IF($B70='Reference Cells'!$A$5,$D70*'Fund Stats'!E$23,IF($B70='Reference Cells'!$A$7,$D70*'Fund Stats'!E$24,IF($B70='Reference Cells'!$A$8,$D70*'Fund Stats'!E$25,IF(OR($B70='Reference Cells'!$A$2,$B70='Reference Cells'!$A$9),$D70*I70,""))))))))</f>
        <v>0</v>
      </c>
      <c r="AD70" s="47">
        <f>IF($B70='Reference Cells'!$A$10,$D70*SUM(AD$62,AD$48,AD$34,AD$20)/SUM($AR$62,$AR$48,$AR$34,$AR$20),IF($B70='Reference Cells'!$A$6,$D70*'Fund Stats'!F$21,IF($B70='Reference Cells'!$A$3,$D70*'Fund Stats'!F$20,IF($B70='Reference Cells'!$A$4,$D70*'Fund Stats'!F$22,IF($B70='Reference Cells'!$A$5,$D70*'Fund Stats'!F$23,IF($B70='Reference Cells'!$A$7,$D70*'Fund Stats'!F$24,IF($B70='Reference Cells'!$A$8,$D70*'Fund Stats'!F$25,IF(OR($B70='Reference Cells'!$A$2,$B70='Reference Cells'!$A$9),$D70*J70,""))))))))</f>
        <v>0</v>
      </c>
      <c r="AE70" s="47">
        <f>IF($B70='Reference Cells'!$A$10,$D70*SUM(AE$62,AE$48,AE$34,AE$20)/SUM($AR$62,$AR$48,$AR$34,$AR$20),IF($B70='Reference Cells'!$A$6,$D70*'Fund Stats'!G$21,IF($B70='Reference Cells'!$A$3,$D70*'Fund Stats'!G$20,IF($B70='Reference Cells'!$A$4,$D70*'Fund Stats'!G$22,IF($B70='Reference Cells'!$A$5,$D70*'Fund Stats'!G$23,IF($B70='Reference Cells'!$A$7,$D70*'Fund Stats'!G$24,IF($B70='Reference Cells'!$A$8,$D70*'Fund Stats'!G$25,IF(OR($B70='Reference Cells'!$A$2,$B70='Reference Cells'!$A$9),$D70*K70,""))))))))</f>
        <v>0</v>
      </c>
      <c r="AF70" s="47">
        <f>IF($B70='Reference Cells'!$A$10,$D70*SUM(AF$62,AF$48,AF$34,AF$20)/SUM($AR$62,$AR$48,$AR$34,$AR$20),IF($B70='Reference Cells'!$A$6,$D70*'Fund Stats'!H$21,IF($B70='Reference Cells'!$A$3,$D70*'Fund Stats'!H$20,IF($B70='Reference Cells'!$A$4,$D70*'Fund Stats'!H$22,IF($B70='Reference Cells'!$A$5,$D70*'Fund Stats'!H$23,IF($B70='Reference Cells'!$A$7,$D70*'Fund Stats'!H$24,IF($B70='Reference Cells'!$A$8,$D70*'Fund Stats'!H$25,IF(OR($B70='Reference Cells'!$A$2,$B70='Reference Cells'!$A$9),$D70*L70,""))))))))</f>
        <v>0</v>
      </c>
      <c r="AG70" s="47">
        <f>IF($B70='Reference Cells'!$A$10,$D70*SUM(AG$62,AG$48,AG$34,AG$20)/SUM($AR$62,$AR$48,$AR$34,$AR$20),IF($B70='Reference Cells'!$A$6,$D70*'Fund Stats'!I$21,IF($B70='Reference Cells'!$A$3,$D70*'Fund Stats'!I$20,IF($B70='Reference Cells'!$A$4,$D70*'Fund Stats'!I$22,IF($B70='Reference Cells'!$A$5,$D70*'Fund Stats'!I$23,IF($B70='Reference Cells'!$A$7,$D70*'Fund Stats'!I$24,IF($B70='Reference Cells'!$A$8,$D70*'Fund Stats'!I$25,IF(OR($B70='Reference Cells'!$A$2,$B70='Reference Cells'!$A$9),$D70*M70,""))))))))</f>
        <v>0</v>
      </c>
      <c r="AH70" s="47">
        <f>IF($B70='Reference Cells'!$A$10,$D70*SUM(AH$62,AH$48,AH$34,AH$20)/SUM($AR$62,$AR$48,$AR$34,$AR$20),IF($B70='Reference Cells'!$A$6,$D70*'Fund Stats'!J$21,IF($B70='Reference Cells'!$A$3,$D70*'Fund Stats'!J$20,IF($B70='Reference Cells'!$A$4,$D70*'Fund Stats'!J$22,IF($B70='Reference Cells'!$A$5,$D70*'Fund Stats'!J$23,IF($B70='Reference Cells'!$A$7,$D70*'Fund Stats'!J$24,IF($B70='Reference Cells'!$A$8,$D70*'Fund Stats'!J$25,IF(OR($B70='Reference Cells'!$A$2,$B70='Reference Cells'!$A$9),$D70*N70,""))))))))</f>
        <v>0</v>
      </c>
      <c r="AI70" s="47">
        <f>IF($B70='Reference Cells'!$A$10,$D70*SUM(AI$62,AI$48,AI$34,AI$20)/SUM($AR$62,$AR$48,$AR$34,$AR$20),IF($B70='Reference Cells'!$A$6,$D70*'Fund Stats'!K$21,IF($B70='Reference Cells'!$A$3,$D70*'Fund Stats'!K$20,IF($B70='Reference Cells'!$A$4,$D70*'Fund Stats'!K$22,IF($B70='Reference Cells'!$A$5,$D70*'Fund Stats'!K$23,IF($B70='Reference Cells'!$A$7,$D70*'Fund Stats'!K$24,IF($B70='Reference Cells'!$A$8,$D70*'Fund Stats'!K$25,IF(OR($B70='Reference Cells'!$A$2,$B70='Reference Cells'!$A$9),$D70*O70,""))))))))</f>
        <v>0</v>
      </c>
      <c r="AJ70" s="47">
        <f>IF($B70='Reference Cells'!$A$10,$D70*SUM(AJ$62,AJ$48,AJ$34,AJ$20)/SUM($AR$62,$AR$48,$AR$34,$AR$20),IF($B70='Reference Cells'!$A$6,$D70*'Fund Stats'!L$21,IF($B70='Reference Cells'!$A$3,$D70*'Fund Stats'!L$20,IF($B70='Reference Cells'!$A$4,$D70*'Fund Stats'!L$22,IF($B70='Reference Cells'!$A$5,$D70*'Fund Stats'!L$23,IF($B70='Reference Cells'!$A$7,$D70*'Fund Stats'!L$24,IF($B70='Reference Cells'!$A$8,$D70*'Fund Stats'!L$25,IF(OR($B70='Reference Cells'!$A$2,$B70='Reference Cells'!$A$9),$D70*P70,""))))))))</f>
        <v>0</v>
      </c>
      <c r="AK70" s="47">
        <f>IF($B70='Reference Cells'!$A$10,$D70*SUM(AK$62,AK$48,AK$34,AK$20)/SUM($AR$62,$AR$48,$AR$34,$AR$20),IF($B70='Reference Cells'!$A$6,$D70*'Fund Stats'!M$21,IF($B70='Reference Cells'!$A$3,$D70*'Fund Stats'!M$20,IF($B70='Reference Cells'!$A$4,$D70*'Fund Stats'!M$22,IF($B70='Reference Cells'!$A$5,$D70*'Fund Stats'!M$23,IF($B70='Reference Cells'!$A$7,$D70*'Fund Stats'!M$24,IF($B70='Reference Cells'!$A$8,$D70*'Fund Stats'!M$25,IF(OR($B70='Reference Cells'!$A$2,$B70='Reference Cells'!$A$9),$D70*Q70,""))))))))</f>
        <v>0</v>
      </c>
      <c r="AL70" s="47">
        <f>IF($B70='Reference Cells'!$A$10,$D70*SUM(AL$62,AL$48,AL$34,AL$20)/SUM($AR$62,$AR$48,$AR$34,$AR$20),IF($B70='Reference Cells'!$A$6,$D70*'Fund Stats'!N$21,IF($B70='Reference Cells'!$A$3,$D70*'Fund Stats'!N$20,IF($B70='Reference Cells'!$A$4,$D70*'Fund Stats'!N$22,IF($B70='Reference Cells'!$A$5,$D70*'Fund Stats'!N$23,IF($B70='Reference Cells'!$A$7,$D70*'Fund Stats'!N$24,IF($B70='Reference Cells'!$A$8,$D70*'Fund Stats'!N$25,IF(OR($B70='Reference Cells'!$A$2,$B70='Reference Cells'!$A$9),$D70*R70,""))))))))</f>
        <v>0</v>
      </c>
      <c r="AM70" s="47">
        <f>IF($B70='Reference Cells'!$A$10,$D70*SUM(AM$62,AM$48,AM$34,AM$20)/SUM($AR$62,$AR$48,$AR$34,$AR$20),IF($B70='Reference Cells'!$A$6,$D70*'Fund Stats'!O$21,IF($B70='Reference Cells'!$A$3,$D70*'Fund Stats'!O$20,IF($B70='Reference Cells'!$A$4,$D70*'Fund Stats'!O$22,IF($B70='Reference Cells'!$A$5,$D70*'Fund Stats'!O$23,IF($B70='Reference Cells'!$A$7,$D70*'Fund Stats'!O$24,IF($B70='Reference Cells'!$A$8,$D70*'Fund Stats'!O$25,IF(OR($B70='Reference Cells'!$A$2,$B70='Reference Cells'!$A$9),$D70*S70,""))))))))</f>
        <v>0</v>
      </c>
      <c r="AN70" s="47">
        <f>IF($B70='Reference Cells'!$A$10,$D70*SUM(AN$62,AN$48,AN$34,AN$20)/SUM($AR$62,$AR$48,$AR$34,$AR$20),IF($B70='Reference Cells'!$A$6,$D70*'Fund Stats'!P$21,IF($B70='Reference Cells'!$A$3,$D70*'Fund Stats'!P$20,IF($B70='Reference Cells'!$A$4,$D70*'Fund Stats'!P$22,IF($B70='Reference Cells'!$A$5,$D70*'Fund Stats'!P$23,IF($B70='Reference Cells'!$A$7,$D70*'Fund Stats'!P$24,IF($B70='Reference Cells'!$A$8,$D70*'Fund Stats'!P$25,IF(OR($B70='Reference Cells'!$A$2,$B70='Reference Cells'!$A$9),$D70*T70,""))))))))</f>
        <v>0</v>
      </c>
      <c r="AO70" s="47">
        <f>IF($B70='Reference Cells'!$A$10,$D70*SUM(AO$62,AO$48,AO$34,AO$20)/SUM($AR$62,$AR$48,$AR$34,$AR$20),IF($B70='Reference Cells'!$A$6,$D70*'Fund Stats'!Q$21,IF($B70='Reference Cells'!$A$3,$D70*'Fund Stats'!Q$20,IF($B70='Reference Cells'!$A$4,$D70*'Fund Stats'!Q$22,IF($B70='Reference Cells'!$A$5,$D70*'Fund Stats'!Q$23,IF($B70='Reference Cells'!$A$7,$D70*'Fund Stats'!Q$24,IF($B70='Reference Cells'!$A$8,$D70*'Fund Stats'!Q$25,IF(OR($B70='Reference Cells'!$A$2,$B70='Reference Cells'!$A$9),$D70*U70,""))))))))</f>
        <v>0</v>
      </c>
      <c r="AP70" s="47">
        <f>IF($B70='Reference Cells'!$A$10,$D70*SUM(AP$62,AP$48,AP$34,AP$20)/SUM($AR$62,$AR$48,$AR$34,$AR$20),IF($B70='Reference Cells'!$A$6,$D70*'Fund Stats'!R$21,IF($B70='Reference Cells'!$A$3,$D70*'Fund Stats'!R$20,IF($B70='Reference Cells'!$A$4,$D70*'Fund Stats'!R$22,IF($B70='Reference Cells'!$A$5,$D70*'Fund Stats'!R$23,IF($B70='Reference Cells'!$A$7,$D70*'Fund Stats'!R$24,IF($B70='Reference Cells'!$A$8,$D70*'Fund Stats'!R$25,IF(OR($B70='Reference Cells'!$A$2,$B70='Reference Cells'!$A$9),$D70*V70,""))))))))</f>
        <v>0</v>
      </c>
      <c r="AQ70" s="46"/>
      <c r="AT70" s="139">
        <f t="shared" si="55"/>
        <v>0</v>
      </c>
      <c r="AU70" s="139">
        <f t="shared" si="53"/>
        <v>0</v>
      </c>
      <c r="AV70" s="139">
        <f t="shared" si="53"/>
        <v>0</v>
      </c>
      <c r="AW70" s="139">
        <f t="shared" si="53"/>
        <v>0</v>
      </c>
      <c r="AX70" s="139">
        <f t="shared" si="53"/>
        <v>0</v>
      </c>
      <c r="AY70" s="139">
        <f t="shared" si="53"/>
        <v>0</v>
      </c>
      <c r="AZ70" s="139">
        <f t="shared" si="53"/>
        <v>0</v>
      </c>
      <c r="BA70" s="139">
        <f t="shared" si="53"/>
        <v>0</v>
      </c>
      <c r="BB70" s="139">
        <f t="shared" si="53"/>
        <v>0</v>
      </c>
      <c r="BC70" s="139">
        <f t="shared" si="53"/>
        <v>0</v>
      </c>
      <c r="BD70" s="139">
        <f t="shared" si="53"/>
        <v>0</v>
      </c>
      <c r="BE70" s="139">
        <f t="shared" si="53"/>
        <v>0</v>
      </c>
      <c r="BF70" s="139">
        <f t="shared" si="53"/>
        <v>0</v>
      </c>
      <c r="BG70" s="139">
        <f t="shared" si="53"/>
        <v>0</v>
      </c>
      <c r="BH70" s="139">
        <f t="shared" si="53"/>
        <v>0</v>
      </c>
      <c r="BI70" s="139">
        <f t="shared" si="53"/>
        <v>0</v>
      </c>
      <c r="BJ70" s="139">
        <f t="shared" si="53"/>
        <v>0</v>
      </c>
      <c r="BK70" s="139">
        <f t="shared" si="5"/>
        <v>0</v>
      </c>
    </row>
    <row r="71" spans="1:63" ht="18.75">
      <c r="A71" s="68">
        <v>6</v>
      </c>
      <c r="B71" s="188"/>
      <c r="C71" s="189"/>
      <c r="D71" s="191"/>
      <c r="E71" s="1" t="str">
        <f t="shared" si="54"/>
        <v/>
      </c>
      <c r="F71" s="287"/>
      <c r="G71" s="94"/>
      <c r="H71" s="94"/>
      <c r="I71" s="94"/>
      <c r="J71" s="94"/>
      <c r="K71" s="94"/>
      <c r="L71" s="94"/>
      <c r="M71" s="94"/>
      <c r="N71" s="94"/>
      <c r="O71" s="94"/>
      <c r="P71" s="94"/>
      <c r="Q71" s="94"/>
      <c r="R71" s="94"/>
      <c r="S71" s="94"/>
      <c r="T71" s="94"/>
      <c r="U71" s="94"/>
      <c r="V71" s="94"/>
      <c r="W71" s="276" t="str">
        <f t="shared" si="1"/>
        <v/>
      </c>
      <c r="Y71" s="32">
        <f t="shared" si="52"/>
        <v>6</v>
      </c>
      <c r="Z71" s="47">
        <f>IF($B71='Reference Cells'!$A$10,$D71*SUM(Z$62,Z$48,Z$34,Z$20)/SUM($AR$62,$AR$48,$AR$34,$AR$20),IF($B71='Reference Cells'!$A$6,$D71*'Fund Stats'!B$21,IF($B71='Reference Cells'!$A$3,$D71*'Fund Stats'!B$20,IF($B71='Reference Cells'!$A$4,$D71*'Fund Stats'!B$22,IF($B71='Reference Cells'!$A$5,$D71*'Fund Stats'!B$23,IF($B71='Reference Cells'!$A$7,$D71*'Fund Stats'!B$24,IF($B71='Reference Cells'!$A$8,$D71*'Fund Stats'!B$25,IF(OR($B71='Reference Cells'!$A$2,$B71='Reference Cells'!$A$9),$D71*F71,""))))))))</f>
        <v>0</v>
      </c>
      <c r="AA71" s="47">
        <f>IF($B71='Reference Cells'!$A$10,$D71*SUM(AA$62,AA$48,AA$34,AA$20)/SUM($AR$62,$AR$48,$AR$34,$AR$20),IF($B71='Reference Cells'!$A$6,$D71*'Fund Stats'!C$21,IF($B71='Reference Cells'!$A$3,$D71*'Fund Stats'!C$20,IF($B71='Reference Cells'!$A$4,$D71*'Fund Stats'!C$22,IF($B71='Reference Cells'!$A$5,$D71*'Fund Stats'!C$23,IF($B71='Reference Cells'!$A$7,$D71*'Fund Stats'!C$24,IF($B71='Reference Cells'!$A$8,$D71*'Fund Stats'!C$25,IF(OR($B71='Reference Cells'!$A$2,$B71='Reference Cells'!$A$9),$D71*G71,""))))))))</f>
        <v>0</v>
      </c>
      <c r="AB71" s="47">
        <f>IF($B71='Reference Cells'!$A$10,$D71*SUM(AB$62,AB$48,AB$34,AB$20)/SUM($AR$62,$AR$48,$AR$34,$AR$20),IF($B71='Reference Cells'!$A$6,$D71*'Fund Stats'!D$21,IF($B71='Reference Cells'!$A$3,$D71*'Fund Stats'!D$20,IF($B71='Reference Cells'!$A$4,$D71*'Fund Stats'!D$22,IF($B71='Reference Cells'!$A$5,$D71*'Fund Stats'!D$23,IF($B71='Reference Cells'!$A$7,$D71*'Fund Stats'!D$24,IF($B71='Reference Cells'!$A$8,$D71*'Fund Stats'!D$25,IF(OR($B71='Reference Cells'!$A$2,$B71='Reference Cells'!$A$9),$D71*H71,""))))))))</f>
        <v>0</v>
      </c>
      <c r="AC71" s="47">
        <f>IF($B71='Reference Cells'!$A$10,$D71*SUM(AC$62,AC$48,AC$34,AC$20)/SUM($AR$62,$AR$48,$AR$34,$AR$20),IF($B71='Reference Cells'!$A$6,$D71*'Fund Stats'!E$21,IF($B71='Reference Cells'!$A$3,$D71*'Fund Stats'!E$20,IF($B71='Reference Cells'!$A$4,$D71*'Fund Stats'!E$22,IF($B71='Reference Cells'!$A$5,$D71*'Fund Stats'!E$23,IF($B71='Reference Cells'!$A$7,$D71*'Fund Stats'!E$24,IF($B71='Reference Cells'!$A$8,$D71*'Fund Stats'!E$25,IF(OR($B71='Reference Cells'!$A$2,$B71='Reference Cells'!$A$9),$D71*I71,""))))))))</f>
        <v>0</v>
      </c>
      <c r="AD71" s="47">
        <f>IF($B71='Reference Cells'!$A$10,$D71*SUM(AD$62,AD$48,AD$34,AD$20)/SUM($AR$62,$AR$48,$AR$34,$AR$20),IF($B71='Reference Cells'!$A$6,$D71*'Fund Stats'!F$21,IF($B71='Reference Cells'!$A$3,$D71*'Fund Stats'!F$20,IF($B71='Reference Cells'!$A$4,$D71*'Fund Stats'!F$22,IF($B71='Reference Cells'!$A$5,$D71*'Fund Stats'!F$23,IF($B71='Reference Cells'!$A$7,$D71*'Fund Stats'!F$24,IF($B71='Reference Cells'!$A$8,$D71*'Fund Stats'!F$25,IF(OR($B71='Reference Cells'!$A$2,$B71='Reference Cells'!$A$9),$D71*J71,""))))))))</f>
        <v>0</v>
      </c>
      <c r="AE71" s="47">
        <f>IF($B71='Reference Cells'!$A$10,$D71*SUM(AE$62,AE$48,AE$34,AE$20)/SUM($AR$62,$AR$48,$AR$34,$AR$20),IF($B71='Reference Cells'!$A$6,$D71*'Fund Stats'!G$21,IF($B71='Reference Cells'!$A$3,$D71*'Fund Stats'!G$20,IF($B71='Reference Cells'!$A$4,$D71*'Fund Stats'!G$22,IF($B71='Reference Cells'!$A$5,$D71*'Fund Stats'!G$23,IF($B71='Reference Cells'!$A$7,$D71*'Fund Stats'!G$24,IF($B71='Reference Cells'!$A$8,$D71*'Fund Stats'!G$25,IF(OR($B71='Reference Cells'!$A$2,$B71='Reference Cells'!$A$9),$D71*K71,""))))))))</f>
        <v>0</v>
      </c>
      <c r="AF71" s="47">
        <f>IF($B71='Reference Cells'!$A$10,$D71*SUM(AF$62,AF$48,AF$34,AF$20)/SUM($AR$62,$AR$48,$AR$34,$AR$20),IF($B71='Reference Cells'!$A$6,$D71*'Fund Stats'!H$21,IF($B71='Reference Cells'!$A$3,$D71*'Fund Stats'!H$20,IF($B71='Reference Cells'!$A$4,$D71*'Fund Stats'!H$22,IF($B71='Reference Cells'!$A$5,$D71*'Fund Stats'!H$23,IF($B71='Reference Cells'!$A$7,$D71*'Fund Stats'!H$24,IF($B71='Reference Cells'!$A$8,$D71*'Fund Stats'!H$25,IF(OR($B71='Reference Cells'!$A$2,$B71='Reference Cells'!$A$9),$D71*L71,""))))))))</f>
        <v>0</v>
      </c>
      <c r="AG71" s="47">
        <f>IF($B71='Reference Cells'!$A$10,$D71*SUM(AG$62,AG$48,AG$34,AG$20)/SUM($AR$62,$AR$48,$AR$34,$AR$20),IF($B71='Reference Cells'!$A$6,$D71*'Fund Stats'!I$21,IF($B71='Reference Cells'!$A$3,$D71*'Fund Stats'!I$20,IF($B71='Reference Cells'!$A$4,$D71*'Fund Stats'!I$22,IF($B71='Reference Cells'!$A$5,$D71*'Fund Stats'!I$23,IF($B71='Reference Cells'!$A$7,$D71*'Fund Stats'!I$24,IF($B71='Reference Cells'!$A$8,$D71*'Fund Stats'!I$25,IF(OR($B71='Reference Cells'!$A$2,$B71='Reference Cells'!$A$9),$D71*M71,""))))))))</f>
        <v>0</v>
      </c>
      <c r="AH71" s="47">
        <f>IF($B71='Reference Cells'!$A$10,$D71*SUM(AH$62,AH$48,AH$34,AH$20)/SUM($AR$62,$AR$48,$AR$34,$AR$20),IF($B71='Reference Cells'!$A$6,$D71*'Fund Stats'!J$21,IF($B71='Reference Cells'!$A$3,$D71*'Fund Stats'!J$20,IF($B71='Reference Cells'!$A$4,$D71*'Fund Stats'!J$22,IF($B71='Reference Cells'!$A$5,$D71*'Fund Stats'!J$23,IF($B71='Reference Cells'!$A$7,$D71*'Fund Stats'!J$24,IF($B71='Reference Cells'!$A$8,$D71*'Fund Stats'!J$25,IF(OR($B71='Reference Cells'!$A$2,$B71='Reference Cells'!$A$9),$D71*N71,""))))))))</f>
        <v>0</v>
      </c>
      <c r="AI71" s="47">
        <f>IF($B71='Reference Cells'!$A$10,$D71*SUM(AI$62,AI$48,AI$34,AI$20)/SUM($AR$62,$AR$48,$AR$34,$AR$20),IF($B71='Reference Cells'!$A$6,$D71*'Fund Stats'!K$21,IF($B71='Reference Cells'!$A$3,$D71*'Fund Stats'!K$20,IF($B71='Reference Cells'!$A$4,$D71*'Fund Stats'!K$22,IF($B71='Reference Cells'!$A$5,$D71*'Fund Stats'!K$23,IF($B71='Reference Cells'!$A$7,$D71*'Fund Stats'!K$24,IF($B71='Reference Cells'!$A$8,$D71*'Fund Stats'!K$25,IF(OR($B71='Reference Cells'!$A$2,$B71='Reference Cells'!$A$9),$D71*O71,""))))))))</f>
        <v>0</v>
      </c>
      <c r="AJ71" s="47">
        <f>IF($B71='Reference Cells'!$A$10,$D71*SUM(AJ$62,AJ$48,AJ$34,AJ$20)/SUM($AR$62,$AR$48,$AR$34,$AR$20),IF($B71='Reference Cells'!$A$6,$D71*'Fund Stats'!L$21,IF($B71='Reference Cells'!$A$3,$D71*'Fund Stats'!L$20,IF($B71='Reference Cells'!$A$4,$D71*'Fund Stats'!L$22,IF($B71='Reference Cells'!$A$5,$D71*'Fund Stats'!L$23,IF($B71='Reference Cells'!$A$7,$D71*'Fund Stats'!L$24,IF($B71='Reference Cells'!$A$8,$D71*'Fund Stats'!L$25,IF(OR($B71='Reference Cells'!$A$2,$B71='Reference Cells'!$A$9),$D71*P71,""))))))))</f>
        <v>0</v>
      </c>
      <c r="AK71" s="47">
        <f>IF($B71='Reference Cells'!$A$10,$D71*SUM(AK$62,AK$48,AK$34,AK$20)/SUM($AR$62,$AR$48,$AR$34,$AR$20),IF($B71='Reference Cells'!$A$6,$D71*'Fund Stats'!M$21,IF($B71='Reference Cells'!$A$3,$D71*'Fund Stats'!M$20,IF($B71='Reference Cells'!$A$4,$D71*'Fund Stats'!M$22,IF($B71='Reference Cells'!$A$5,$D71*'Fund Stats'!M$23,IF($B71='Reference Cells'!$A$7,$D71*'Fund Stats'!M$24,IF($B71='Reference Cells'!$A$8,$D71*'Fund Stats'!M$25,IF(OR($B71='Reference Cells'!$A$2,$B71='Reference Cells'!$A$9),$D71*Q71,""))))))))</f>
        <v>0</v>
      </c>
      <c r="AL71" s="47">
        <f>IF($B71='Reference Cells'!$A$10,$D71*SUM(AL$62,AL$48,AL$34,AL$20)/SUM($AR$62,$AR$48,$AR$34,$AR$20),IF($B71='Reference Cells'!$A$6,$D71*'Fund Stats'!N$21,IF($B71='Reference Cells'!$A$3,$D71*'Fund Stats'!N$20,IF($B71='Reference Cells'!$A$4,$D71*'Fund Stats'!N$22,IF($B71='Reference Cells'!$A$5,$D71*'Fund Stats'!N$23,IF($B71='Reference Cells'!$A$7,$D71*'Fund Stats'!N$24,IF($B71='Reference Cells'!$A$8,$D71*'Fund Stats'!N$25,IF(OR($B71='Reference Cells'!$A$2,$B71='Reference Cells'!$A$9),$D71*R71,""))))))))</f>
        <v>0</v>
      </c>
      <c r="AM71" s="47">
        <f>IF($B71='Reference Cells'!$A$10,$D71*SUM(AM$62,AM$48,AM$34,AM$20)/SUM($AR$62,$AR$48,$AR$34,$AR$20),IF($B71='Reference Cells'!$A$6,$D71*'Fund Stats'!O$21,IF($B71='Reference Cells'!$A$3,$D71*'Fund Stats'!O$20,IF($B71='Reference Cells'!$A$4,$D71*'Fund Stats'!O$22,IF($B71='Reference Cells'!$A$5,$D71*'Fund Stats'!O$23,IF($B71='Reference Cells'!$A$7,$D71*'Fund Stats'!O$24,IF($B71='Reference Cells'!$A$8,$D71*'Fund Stats'!O$25,IF(OR($B71='Reference Cells'!$A$2,$B71='Reference Cells'!$A$9),$D71*S71,""))))))))</f>
        <v>0</v>
      </c>
      <c r="AN71" s="47">
        <f>IF($B71='Reference Cells'!$A$10,$D71*SUM(AN$62,AN$48,AN$34,AN$20)/SUM($AR$62,$AR$48,$AR$34,$AR$20),IF($B71='Reference Cells'!$A$6,$D71*'Fund Stats'!P$21,IF($B71='Reference Cells'!$A$3,$D71*'Fund Stats'!P$20,IF($B71='Reference Cells'!$A$4,$D71*'Fund Stats'!P$22,IF($B71='Reference Cells'!$A$5,$D71*'Fund Stats'!P$23,IF($B71='Reference Cells'!$A$7,$D71*'Fund Stats'!P$24,IF($B71='Reference Cells'!$A$8,$D71*'Fund Stats'!P$25,IF(OR($B71='Reference Cells'!$A$2,$B71='Reference Cells'!$A$9),$D71*T71,""))))))))</f>
        <v>0</v>
      </c>
      <c r="AO71" s="47">
        <f>IF($B71='Reference Cells'!$A$10,$D71*SUM(AO$62,AO$48,AO$34,AO$20)/SUM($AR$62,$AR$48,$AR$34,$AR$20),IF($B71='Reference Cells'!$A$6,$D71*'Fund Stats'!Q$21,IF($B71='Reference Cells'!$A$3,$D71*'Fund Stats'!Q$20,IF($B71='Reference Cells'!$A$4,$D71*'Fund Stats'!Q$22,IF($B71='Reference Cells'!$A$5,$D71*'Fund Stats'!Q$23,IF($B71='Reference Cells'!$A$7,$D71*'Fund Stats'!Q$24,IF($B71='Reference Cells'!$A$8,$D71*'Fund Stats'!Q$25,IF(OR($B71='Reference Cells'!$A$2,$B71='Reference Cells'!$A$9),$D71*U71,""))))))))</f>
        <v>0</v>
      </c>
      <c r="AP71" s="47">
        <f>IF($B71='Reference Cells'!$A$10,$D71*SUM(AP$62,AP$48,AP$34,AP$20)/SUM($AR$62,$AR$48,$AR$34,$AR$20),IF($B71='Reference Cells'!$A$6,$D71*'Fund Stats'!R$21,IF($B71='Reference Cells'!$A$3,$D71*'Fund Stats'!R$20,IF($B71='Reference Cells'!$A$4,$D71*'Fund Stats'!R$22,IF($B71='Reference Cells'!$A$5,$D71*'Fund Stats'!R$23,IF($B71='Reference Cells'!$A$7,$D71*'Fund Stats'!R$24,IF($B71='Reference Cells'!$A$8,$D71*'Fund Stats'!R$25,IF(OR($B71='Reference Cells'!$A$2,$B71='Reference Cells'!$A$9),$D71*V71,""))))))))</f>
        <v>0</v>
      </c>
      <c r="AQ71" s="46"/>
      <c r="AT71" s="139">
        <f t="shared" si="55"/>
        <v>0</v>
      </c>
      <c r="AU71" s="139">
        <f t="shared" si="53"/>
        <v>0</v>
      </c>
      <c r="AV71" s="139">
        <f t="shared" si="53"/>
        <v>0</v>
      </c>
      <c r="AW71" s="139">
        <f t="shared" si="53"/>
        <v>0</v>
      </c>
      <c r="AX71" s="139">
        <f t="shared" si="53"/>
        <v>0</v>
      </c>
      <c r="AY71" s="139">
        <f t="shared" si="53"/>
        <v>0</v>
      </c>
      <c r="AZ71" s="139">
        <f t="shared" si="53"/>
        <v>0</v>
      </c>
      <c r="BA71" s="139">
        <f t="shared" si="53"/>
        <v>0</v>
      </c>
      <c r="BB71" s="139">
        <f t="shared" si="53"/>
        <v>0</v>
      </c>
      <c r="BC71" s="139">
        <f t="shared" si="53"/>
        <v>0</v>
      </c>
      <c r="BD71" s="139">
        <f t="shared" si="53"/>
        <v>0</v>
      </c>
      <c r="BE71" s="139">
        <f t="shared" si="53"/>
        <v>0</v>
      </c>
      <c r="BF71" s="139">
        <f t="shared" si="53"/>
        <v>0</v>
      </c>
      <c r="BG71" s="139">
        <f t="shared" si="53"/>
        <v>0</v>
      </c>
      <c r="BH71" s="139">
        <f t="shared" si="53"/>
        <v>0</v>
      </c>
      <c r="BI71" s="139">
        <f t="shared" si="53"/>
        <v>0</v>
      </c>
      <c r="BJ71" s="139">
        <f t="shared" si="53"/>
        <v>0</v>
      </c>
      <c r="BK71" s="139">
        <f t="shared" si="5"/>
        <v>0</v>
      </c>
    </row>
    <row r="72" spans="1:63" ht="18.75">
      <c r="A72" s="68">
        <v>7</v>
      </c>
      <c r="B72" s="188"/>
      <c r="C72" s="189"/>
      <c r="D72" s="191"/>
      <c r="E72" s="1" t="str">
        <f t="shared" si="54"/>
        <v/>
      </c>
      <c r="F72" s="287"/>
      <c r="G72" s="94"/>
      <c r="H72" s="94"/>
      <c r="I72" s="94"/>
      <c r="J72" s="94"/>
      <c r="K72" s="94"/>
      <c r="L72" s="94"/>
      <c r="M72" s="94"/>
      <c r="N72" s="94"/>
      <c r="O72" s="94"/>
      <c r="P72" s="94"/>
      <c r="Q72" s="94"/>
      <c r="R72" s="94"/>
      <c r="S72" s="94"/>
      <c r="T72" s="94"/>
      <c r="U72" s="94"/>
      <c r="V72" s="94"/>
      <c r="W72" s="276" t="str">
        <f t="shared" si="1"/>
        <v/>
      </c>
      <c r="Y72" s="32">
        <f t="shared" si="52"/>
        <v>7</v>
      </c>
      <c r="Z72" s="47">
        <f>IF($B72='Reference Cells'!$A$10,$D72*SUM(Z$62,Z$48,Z$34,Z$20)/SUM($AR$62,$AR$48,$AR$34,$AR$20),IF($B72='Reference Cells'!$A$6,$D72*'Fund Stats'!B$21,IF($B72='Reference Cells'!$A$3,$D72*'Fund Stats'!B$20,IF($B72='Reference Cells'!$A$4,$D72*'Fund Stats'!B$22,IF($B72='Reference Cells'!$A$5,$D72*'Fund Stats'!B$23,IF($B72='Reference Cells'!$A$7,$D72*'Fund Stats'!B$24,IF($B72='Reference Cells'!$A$8,$D72*'Fund Stats'!B$25,IF(OR($B72='Reference Cells'!$A$2,$B72='Reference Cells'!$A$9),$D72*F72,""))))))))</f>
        <v>0</v>
      </c>
      <c r="AA72" s="47">
        <f>IF($B72='Reference Cells'!$A$10,$D72*SUM(AA$62,AA$48,AA$34,AA$20)/SUM($AR$62,$AR$48,$AR$34,$AR$20),IF($B72='Reference Cells'!$A$6,$D72*'Fund Stats'!C$21,IF($B72='Reference Cells'!$A$3,$D72*'Fund Stats'!C$20,IF($B72='Reference Cells'!$A$4,$D72*'Fund Stats'!C$22,IF($B72='Reference Cells'!$A$5,$D72*'Fund Stats'!C$23,IF($B72='Reference Cells'!$A$7,$D72*'Fund Stats'!C$24,IF($B72='Reference Cells'!$A$8,$D72*'Fund Stats'!C$25,IF(OR($B72='Reference Cells'!$A$2,$B72='Reference Cells'!$A$9),$D72*G72,""))))))))</f>
        <v>0</v>
      </c>
      <c r="AB72" s="47">
        <f>IF($B72='Reference Cells'!$A$10,$D72*SUM(AB$62,AB$48,AB$34,AB$20)/SUM($AR$62,$AR$48,$AR$34,$AR$20),IF($B72='Reference Cells'!$A$6,$D72*'Fund Stats'!D$21,IF($B72='Reference Cells'!$A$3,$D72*'Fund Stats'!D$20,IF($B72='Reference Cells'!$A$4,$D72*'Fund Stats'!D$22,IF($B72='Reference Cells'!$A$5,$D72*'Fund Stats'!D$23,IF($B72='Reference Cells'!$A$7,$D72*'Fund Stats'!D$24,IF($B72='Reference Cells'!$A$8,$D72*'Fund Stats'!D$25,IF(OR($B72='Reference Cells'!$A$2,$B72='Reference Cells'!$A$9),$D72*H72,""))))))))</f>
        <v>0</v>
      </c>
      <c r="AC72" s="47">
        <f>IF($B72='Reference Cells'!$A$10,$D72*SUM(AC$62,AC$48,AC$34,AC$20)/SUM($AR$62,$AR$48,$AR$34,$AR$20),IF($B72='Reference Cells'!$A$6,$D72*'Fund Stats'!E$21,IF($B72='Reference Cells'!$A$3,$D72*'Fund Stats'!E$20,IF($B72='Reference Cells'!$A$4,$D72*'Fund Stats'!E$22,IF($B72='Reference Cells'!$A$5,$D72*'Fund Stats'!E$23,IF($B72='Reference Cells'!$A$7,$D72*'Fund Stats'!E$24,IF($B72='Reference Cells'!$A$8,$D72*'Fund Stats'!E$25,IF(OR($B72='Reference Cells'!$A$2,$B72='Reference Cells'!$A$9),$D72*I72,""))))))))</f>
        <v>0</v>
      </c>
      <c r="AD72" s="47">
        <f>IF($B72='Reference Cells'!$A$10,$D72*SUM(AD$62,AD$48,AD$34,AD$20)/SUM($AR$62,$AR$48,$AR$34,$AR$20),IF($B72='Reference Cells'!$A$6,$D72*'Fund Stats'!F$21,IF($B72='Reference Cells'!$A$3,$D72*'Fund Stats'!F$20,IF($B72='Reference Cells'!$A$4,$D72*'Fund Stats'!F$22,IF($B72='Reference Cells'!$A$5,$D72*'Fund Stats'!F$23,IF($B72='Reference Cells'!$A$7,$D72*'Fund Stats'!F$24,IF($B72='Reference Cells'!$A$8,$D72*'Fund Stats'!F$25,IF(OR($B72='Reference Cells'!$A$2,$B72='Reference Cells'!$A$9),$D72*J72,""))))))))</f>
        <v>0</v>
      </c>
      <c r="AE72" s="47">
        <f>IF($B72='Reference Cells'!$A$10,$D72*SUM(AE$62,AE$48,AE$34,AE$20)/SUM($AR$62,$AR$48,$AR$34,$AR$20),IF($B72='Reference Cells'!$A$6,$D72*'Fund Stats'!G$21,IF($B72='Reference Cells'!$A$3,$D72*'Fund Stats'!G$20,IF($B72='Reference Cells'!$A$4,$D72*'Fund Stats'!G$22,IF($B72='Reference Cells'!$A$5,$D72*'Fund Stats'!G$23,IF($B72='Reference Cells'!$A$7,$D72*'Fund Stats'!G$24,IF($B72='Reference Cells'!$A$8,$D72*'Fund Stats'!G$25,IF(OR($B72='Reference Cells'!$A$2,$B72='Reference Cells'!$A$9),$D72*K72,""))))))))</f>
        <v>0</v>
      </c>
      <c r="AF72" s="47">
        <f>IF($B72='Reference Cells'!$A$10,$D72*SUM(AF$62,AF$48,AF$34,AF$20)/SUM($AR$62,$AR$48,$AR$34,$AR$20),IF($B72='Reference Cells'!$A$6,$D72*'Fund Stats'!H$21,IF($B72='Reference Cells'!$A$3,$D72*'Fund Stats'!H$20,IF($B72='Reference Cells'!$A$4,$D72*'Fund Stats'!H$22,IF($B72='Reference Cells'!$A$5,$D72*'Fund Stats'!H$23,IF($B72='Reference Cells'!$A$7,$D72*'Fund Stats'!H$24,IF($B72='Reference Cells'!$A$8,$D72*'Fund Stats'!H$25,IF(OR($B72='Reference Cells'!$A$2,$B72='Reference Cells'!$A$9),$D72*L72,""))))))))</f>
        <v>0</v>
      </c>
      <c r="AG72" s="47">
        <f>IF($B72='Reference Cells'!$A$10,$D72*SUM(AG$62,AG$48,AG$34,AG$20)/SUM($AR$62,$AR$48,$AR$34,$AR$20),IF($B72='Reference Cells'!$A$6,$D72*'Fund Stats'!I$21,IF($B72='Reference Cells'!$A$3,$D72*'Fund Stats'!I$20,IF($B72='Reference Cells'!$A$4,$D72*'Fund Stats'!I$22,IF($B72='Reference Cells'!$A$5,$D72*'Fund Stats'!I$23,IF($B72='Reference Cells'!$A$7,$D72*'Fund Stats'!I$24,IF($B72='Reference Cells'!$A$8,$D72*'Fund Stats'!I$25,IF(OR($B72='Reference Cells'!$A$2,$B72='Reference Cells'!$A$9),$D72*M72,""))))))))</f>
        <v>0</v>
      </c>
      <c r="AH72" s="47">
        <f>IF($B72='Reference Cells'!$A$10,$D72*SUM(AH$62,AH$48,AH$34,AH$20)/SUM($AR$62,$AR$48,$AR$34,$AR$20),IF($B72='Reference Cells'!$A$6,$D72*'Fund Stats'!J$21,IF($B72='Reference Cells'!$A$3,$D72*'Fund Stats'!J$20,IF($B72='Reference Cells'!$A$4,$D72*'Fund Stats'!J$22,IF($B72='Reference Cells'!$A$5,$D72*'Fund Stats'!J$23,IF($B72='Reference Cells'!$A$7,$D72*'Fund Stats'!J$24,IF($B72='Reference Cells'!$A$8,$D72*'Fund Stats'!J$25,IF(OR($B72='Reference Cells'!$A$2,$B72='Reference Cells'!$A$9),$D72*N72,""))))))))</f>
        <v>0</v>
      </c>
      <c r="AI72" s="47">
        <f>IF($B72='Reference Cells'!$A$10,$D72*SUM(AI$62,AI$48,AI$34,AI$20)/SUM($AR$62,$AR$48,$AR$34,$AR$20),IF($B72='Reference Cells'!$A$6,$D72*'Fund Stats'!K$21,IF($B72='Reference Cells'!$A$3,$D72*'Fund Stats'!K$20,IF($B72='Reference Cells'!$A$4,$D72*'Fund Stats'!K$22,IF($B72='Reference Cells'!$A$5,$D72*'Fund Stats'!K$23,IF($B72='Reference Cells'!$A$7,$D72*'Fund Stats'!K$24,IF($B72='Reference Cells'!$A$8,$D72*'Fund Stats'!K$25,IF(OR($B72='Reference Cells'!$A$2,$B72='Reference Cells'!$A$9),$D72*O72,""))))))))</f>
        <v>0</v>
      </c>
      <c r="AJ72" s="47">
        <f>IF($B72='Reference Cells'!$A$10,$D72*SUM(AJ$62,AJ$48,AJ$34,AJ$20)/SUM($AR$62,$AR$48,$AR$34,$AR$20),IF($B72='Reference Cells'!$A$6,$D72*'Fund Stats'!L$21,IF($B72='Reference Cells'!$A$3,$D72*'Fund Stats'!L$20,IF($B72='Reference Cells'!$A$4,$D72*'Fund Stats'!L$22,IF($B72='Reference Cells'!$A$5,$D72*'Fund Stats'!L$23,IF($B72='Reference Cells'!$A$7,$D72*'Fund Stats'!L$24,IF($B72='Reference Cells'!$A$8,$D72*'Fund Stats'!L$25,IF(OR($B72='Reference Cells'!$A$2,$B72='Reference Cells'!$A$9),$D72*P72,""))))))))</f>
        <v>0</v>
      </c>
      <c r="AK72" s="47">
        <f>IF($B72='Reference Cells'!$A$10,$D72*SUM(AK$62,AK$48,AK$34,AK$20)/SUM($AR$62,$AR$48,$AR$34,$AR$20),IF($B72='Reference Cells'!$A$6,$D72*'Fund Stats'!M$21,IF($B72='Reference Cells'!$A$3,$D72*'Fund Stats'!M$20,IF($B72='Reference Cells'!$A$4,$D72*'Fund Stats'!M$22,IF($B72='Reference Cells'!$A$5,$D72*'Fund Stats'!M$23,IF($B72='Reference Cells'!$A$7,$D72*'Fund Stats'!M$24,IF($B72='Reference Cells'!$A$8,$D72*'Fund Stats'!M$25,IF(OR($B72='Reference Cells'!$A$2,$B72='Reference Cells'!$A$9),$D72*Q72,""))))))))</f>
        <v>0</v>
      </c>
      <c r="AL72" s="47">
        <f>IF($B72='Reference Cells'!$A$10,$D72*SUM(AL$62,AL$48,AL$34,AL$20)/SUM($AR$62,$AR$48,$AR$34,$AR$20),IF($B72='Reference Cells'!$A$6,$D72*'Fund Stats'!N$21,IF($B72='Reference Cells'!$A$3,$D72*'Fund Stats'!N$20,IF($B72='Reference Cells'!$A$4,$D72*'Fund Stats'!N$22,IF($B72='Reference Cells'!$A$5,$D72*'Fund Stats'!N$23,IF($B72='Reference Cells'!$A$7,$D72*'Fund Stats'!N$24,IF($B72='Reference Cells'!$A$8,$D72*'Fund Stats'!N$25,IF(OR($B72='Reference Cells'!$A$2,$B72='Reference Cells'!$A$9),$D72*R72,""))))))))</f>
        <v>0</v>
      </c>
      <c r="AM72" s="47">
        <f>IF($B72='Reference Cells'!$A$10,$D72*SUM(AM$62,AM$48,AM$34,AM$20)/SUM($AR$62,$AR$48,$AR$34,$AR$20),IF($B72='Reference Cells'!$A$6,$D72*'Fund Stats'!O$21,IF($B72='Reference Cells'!$A$3,$D72*'Fund Stats'!O$20,IF($B72='Reference Cells'!$A$4,$D72*'Fund Stats'!O$22,IF($B72='Reference Cells'!$A$5,$D72*'Fund Stats'!O$23,IF($B72='Reference Cells'!$A$7,$D72*'Fund Stats'!O$24,IF($B72='Reference Cells'!$A$8,$D72*'Fund Stats'!O$25,IF(OR($B72='Reference Cells'!$A$2,$B72='Reference Cells'!$A$9),$D72*S72,""))))))))</f>
        <v>0</v>
      </c>
      <c r="AN72" s="47">
        <f>IF($B72='Reference Cells'!$A$10,$D72*SUM(AN$62,AN$48,AN$34,AN$20)/SUM($AR$62,$AR$48,$AR$34,$AR$20),IF($B72='Reference Cells'!$A$6,$D72*'Fund Stats'!P$21,IF($B72='Reference Cells'!$A$3,$D72*'Fund Stats'!P$20,IF($B72='Reference Cells'!$A$4,$D72*'Fund Stats'!P$22,IF($B72='Reference Cells'!$A$5,$D72*'Fund Stats'!P$23,IF($B72='Reference Cells'!$A$7,$D72*'Fund Stats'!P$24,IF($B72='Reference Cells'!$A$8,$D72*'Fund Stats'!P$25,IF(OR($B72='Reference Cells'!$A$2,$B72='Reference Cells'!$A$9),$D72*T72,""))))))))</f>
        <v>0</v>
      </c>
      <c r="AO72" s="47">
        <f>IF($B72='Reference Cells'!$A$10,$D72*SUM(AO$62,AO$48,AO$34,AO$20)/SUM($AR$62,$AR$48,$AR$34,$AR$20),IF($B72='Reference Cells'!$A$6,$D72*'Fund Stats'!Q$21,IF($B72='Reference Cells'!$A$3,$D72*'Fund Stats'!Q$20,IF($B72='Reference Cells'!$A$4,$D72*'Fund Stats'!Q$22,IF($B72='Reference Cells'!$A$5,$D72*'Fund Stats'!Q$23,IF($B72='Reference Cells'!$A$7,$D72*'Fund Stats'!Q$24,IF($B72='Reference Cells'!$A$8,$D72*'Fund Stats'!Q$25,IF(OR($B72='Reference Cells'!$A$2,$B72='Reference Cells'!$A$9),$D72*U72,""))))))))</f>
        <v>0</v>
      </c>
      <c r="AP72" s="47">
        <f>IF($B72='Reference Cells'!$A$10,$D72*SUM(AP$62,AP$48,AP$34,AP$20)/SUM($AR$62,$AR$48,$AR$34,$AR$20),IF($B72='Reference Cells'!$A$6,$D72*'Fund Stats'!R$21,IF($B72='Reference Cells'!$A$3,$D72*'Fund Stats'!R$20,IF($B72='Reference Cells'!$A$4,$D72*'Fund Stats'!R$22,IF($B72='Reference Cells'!$A$5,$D72*'Fund Stats'!R$23,IF($B72='Reference Cells'!$A$7,$D72*'Fund Stats'!R$24,IF($B72='Reference Cells'!$A$8,$D72*'Fund Stats'!R$25,IF(OR($B72='Reference Cells'!$A$2,$B72='Reference Cells'!$A$9),$D72*V72,""))))))))</f>
        <v>0</v>
      </c>
      <c r="AQ72" s="46"/>
      <c r="AT72" s="139">
        <f t="shared" si="55"/>
        <v>0</v>
      </c>
      <c r="AU72" s="139">
        <f t="shared" si="53"/>
        <v>0</v>
      </c>
      <c r="AV72" s="139">
        <f t="shared" si="53"/>
        <v>0</v>
      </c>
      <c r="AW72" s="139">
        <f t="shared" si="53"/>
        <v>0</v>
      </c>
      <c r="AX72" s="139">
        <f t="shared" si="53"/>
        <v>0</v>
      </c>
      <c r="AY72" s="139">
        <f t="shared" si="53"/>
        <v>0</v>
      </c>
      <c r="AZ72" s="139">
        <f t="shared" si="53"/>
        <v>0</v>
      </c>
      <c r="BA72" s="139">
        <f t="shared" si="53"/>
        <v>0</v>
      </c>
      <c r="BB72" s="139">
        <f t="shared" si="53"/>
        <v>0</v>
      </c>
      <c r="BC72" s="139">
        <f t="shared" si="53"/>
        <v>0</v>
      </c>
      <c r="BD72" s="139">
        <f t="shared" si="53"/>
        <v>0</v>
      </c>
      <c r="BE72" s="139">
        <f t="shared" si="53"/>
        <v>0</v>
      </c>
      <c r="BF72" s="139">
        <f t="shared" si="53"/>
        <v>0</v>
      </c>
      <c r="BG72" s="139">
        <f t="shared" si="53"/>
        <v>0</v>
      </c>
      <c r="BH72" s="139">
        <f t="shared" si="53"/>
        <v>0</v>
      </c>
      <c r="BI72" s="139">
        <f t="shared" si="53"/>
        <v>0</v>
      </c>
      <c r="BJ72" s="139">
        <f t="shared" si="53"/>
        <v>0</v>
      </c>
      <c r="BK72" s="139">
        <f t="shared" si="5"/>
        <v>0</v>
      </c>
    </row>
    <row r="73" spans="1:63" ht="18.75">
      <c r="A73" s="68">
        <v>8</v>
      </c>
      <c r="B73" s="188"/>
      <c r="C73" s="189"/>
      <c r="D73" s="191"/>
      <c r="E73" s="1" t="str">
        <f t="shared" si="54"/>
        <v/>
      </c>
      <c r="F73" s="287"/>
      <c r="G73" s="94"/>
      <c r="H73" s="94"/>
      <c r="I73" s="94"/>
      <c r="J73" s="94"/>
      <c r="K73" s="94"/>
      <c r="L73" s="94"/>
      <c r="M73" s="94"/>
      <c r="N73" s="94"/>
      <c r="O73" s="94"/>
      <c r="P73" s="94"/>
      <c r="Q73" s="94"/>
      <c r="R73" s="94"/>
      <c r="S73" s="94"/>
      <c r="T73" s="94"/>
      <c r="U73" s="94"/>
      <c r="V73" s="94"/>
      <c r="W73" s="276" t="str">
        <f t="shared" si="1"/>
        <v/>
      </c>
      <c r="Y73" s="32">
        <f t="shared" si="52"/>
        <v>8</v>
      </c>
      <c r="Z73" s="47">
        <f>IF($B73='Reference Cells'!$A$10,$D73*SUM(Z$62,Z$48,Z$34,Z$20)/SUM($AR$62,$AR$48,$AR$34,$AR$20),IF($B73='Reference Cells'!$A$6,$D73*'Fund Stats'!B$21,IF($B73='Reference Cells'!$A$3,$D73*'Fund Stats'!B$20,IF($B73='Reference Cells'!$A$4,$D73*'Fund Stats'!B$22,IF($B73='Reference Cells'!$A$5,$D73*'Fund Stats'!B$23,IF($B73='Reference Cells'!$A$7,$D73*'Fund Stats'!B$24,IF($B73='Reference Cells'!$A$8,$D73*'Fund Stats'!B$25,IF(OR($B73='Reference Cells'!$A$2,$B73='Reference Cells'!$A$9),$D73*F73,""))))))))</f>
        <v>0</v>
      </c>
      <c r="AA73" s="47">
        <f>IF($B73='Reference Cells'!$A$10,$D73*SUM(AA$62,AA$48,AA$34,AA$20)/SUM($AR$62,$AR$48,$AR$34,$AR$20),IF($B73='Reference Cells'!$A$6,$D73*'Fund Stats'!C$21,IF($B73='Reference Cells'!$A$3,$D73*'Fund Stats'!C$20,IF($B73='Reference Cells'!$A$4,$D73*'Fund Stats'!C$22,IF($B73='Reference Cells'!$A$5,$D73*'Fund Stats'!C$23,IF($B73='Reference Cells'!$A$7,$D73*'Fund Stats'!C$24,IF($B73='Reference Cells'!$A$8,$D73*'Fund Stats'!C$25,IF(OR($B73='Reference Cells'!$A$2,$B73='Reference Cells'!$A$9),$D73*G73,""))))))))</f>
        <v>0</v>
      </c>
      <c r="AB73" s="47">
        <f>IF($B73='Reference Cells'!$A$10,$D73*SUM(AB$62,AB$48,AB$34,AB$20)/SUM($AR$62,$AR$48,$AR$34,$AR$20),IF($B73='Reference Cells'!$A$6,$D73*'Fund Stats'!D$21,IF($B73='Reference Cells'!$A$3,$D73*'Fund Stats'!D$20,IF($B73='Reference Cells'!$A$4,$D73*'Fund Stats'!D$22,IF($B73='Reference Cells'!$A$5,$D73*'Fund Stats'!D$23,IF($B73='Reference Cells'!$A$7,$D73*'Fund Stats'!D$24,IF($B73='Reference Cells'!$A$8,$D73*'Fund Stats'!D$25,IF(OR($B73='Reference Cells'!$A$2,$B73='Reference Cells'!$A$9),$D73*H73,""))))))))</f>
        <v>0</v>
      </c>
      <c r="AC73" s="47">
        <f>IF($B73='Reference Cells'!$A$10,$D73*SUM(AC$62,AC$48,AC$34,AC$20)/SUM($AR$62,$AR$48,$AR$34,$AR$20),IF($B73='Reference Cells'!$A$6,$D73*'Fund Stats'!E$21,IF($B73='Reference Cells'!$A$3,$D73*'Fund Stats'!E$20,IF($B73='Reference Cells'!$A$4,$D73*'Fund Stats'!E$22,IF($B73='Reference Cells'!$A$5,$D73*'Fund Stats'!E$23,IF($B73='Reference Cells'!$A$7,$D73*'Fund Stats'!E$24,IF($B73='Reference Cells'!$A$8,$D73*'Fund Stats'!E$25,IF(OR($B73='Reference Cells'!$A$2,$B73='Reference Cells'!$A$9),$D73*I73,""))))))))</f>
        <v>0</v>
      </c>
      <c r="AD73" s="47">
        <f>IF($B73='Reference Cells'!$A$10,$D73*SUM(AD$62,AD$48,AD$34,AD$20)/SUM($AR$62,$AR$48,$AR$34,$AR$20),IF($B73='Reference Cells'!$A$6,$D73*'Fund Stats'!F$21,IF($B73='Reference Cells'!$A$3,$D73*'Fund Stats'!F$20,IF($B73='Reference Cells'!$A$4,$D73*'Fund Stats'!F$22,IF($B73='Reference Cells'!$A$5,$D73*'Fund Stats'!F$23,IF($B73='Reference Cells'!$A$7,$D73*'Fund Stats'!F$24,IF($B73='Reference Cells'!$A$8,$D73*'Fund Stats'!F$25,IF(OR($B73='Reference Cells'!$A$2,$B73='Reference Cells'!$A$9),$D73*J73,""))))))))</f>
        <v>0</v>
      </c>
      <c r="AE73" s="47">
        <f>IF($B73='Reference Cells'!$A$10,$D73*SUM(AE$62,AE$48,AE$34,AE$20)/SUM($AR$62,$AR$48,$AR$34,$AR$20),IF($B73='Reference Cells'!$A$6,$D73*'Fund Stats'!G$21,IF($B73='Reference Cells'!$A$3,$D73*'Fund Stats'!G$20,IF($B73='Reference Cells'!$A$4,$D73*'Fund Stats'!G$22,IF($B73='Reference Cells'!$A$5,$D73*'Fund Stats'!G$23,IF($B73='Reference Cells'!$A$7,$D73*'Fund Stats'!G$24,IF($B73='Reference Cells'!$A$8,$D73*'Fund Stats'!G$25,IF(OR($B73='Reference Cells'!$A$2,$B73='Reference Cells'!$A$9),$D73*K73,""))))))))</f>
        <v>0</v>
      </c>
      <c r="AF73" s="47">
        <f>IF($B73='Reference Cells'!$A$10,$D73*SUM(AF$62,AF$48,AF$34,AF$20)/SUM($AR$62,$AR$48,$AR$34,$AR$20),IF($B73='Reference Cells'!$A$6,$D73*'Fund Stats'!H$21,IF($B73='Reference Cells'!$A$3,$D73*'Fund Stats'!H$20,IF($B73='Reference Cells'!$A$4,$D73*'Fund Stats'!H$22,IF($B73='Reference Cells'!$A$5,$D73*'Fund Stats'!H$23,IF($B73='Reference Cells'!$A$7,$D73*'Fund Stats'!H$24,IF($B73='Reference Cells'!$A$8,$D73*'Fund Stats'!H$25,IF(OR($B73='Reference Cells'!$A$2,$B73='Reference Cells'!$A$9),$D73*L73,""))))))))</f>
        <v>0</v>
      </c>
      <c r="AG73" s="47">
        <f>IF($B73='Reference Cells'!$A$10,$D73*SUM(AG$62,AG$48,AG$34,AG$20)/SUM($AR$62,$AR$48,$AR$34,$AR$20),IF($B73='Reference Cells'!$A$6,$D73*'Fund Stats'!I$21,IF($B73='Reference Cells'!$A$3,$D73*'Fund Stats'!I$20,IF($B73='Reference Cells'!$A$4,$D73*'Fund Stats'!I$22,IF($B73='Reference Cells'!$A$5,$D73*'Fund Stats'!I$23,IF($B73='Reference Cells'!$A$7,$D73*'Fund Stats'!I$24,IF($B73='Reference Cells'!$A$8,$D73*'Fund Stats'!I$25,IF(OR($B73='Reference Cells'!$A$2,$B73='Reference Cells'!$A$9),$D73*M73,""))))))))</f>
        <v>0</v>
      </c>
      <c r="AH73" s="47">
        <f>IF($B73='Reference Cells'!$A$10,$D73*SUM(AH$62,AH$48,AH$34,AH$20)/SUM($AR$62,$AR$48,$AR$34,$AR$20),IF($B73='Reference Cells'!$A$6,$D73*'Fund Stats'!J$21,IF($B73='Reference Cells'!$A$3,$D73*'Fund Stats'!J$20,IF($B73='Reference Cells'!$A$4,$D73*'Fund Stats'!J$22,IF($B73='Reference Cells'!$A$5,$D73*'Fund Stats'!J$23,IF($B73='Reference Cells'!$A$7,$D73*'Fund Stats'!J$24,IF($B73='Reference Cells'!$A$8,$D73*'Fund Stats'!J$25,IF(OR($B73='Reference Cells'!$A$2,$B73='Reference Cells'!$A$9),$D73*N73,""))))))))</f>
        <v>0</v>
      </c>
      <c r="AI73" s="47">
        <f>IF($B73='Reference Cells'!$A$10,$D73*SUM(AI$62,AI$48,AI$34,AI$20)/SUM($AR$62,$AR$48,$AR$34,$AR$20),IF($B73='Reference Cells'!$A$6,$D73*'Fund Stats'!K$21,IF($B73='Reference Cells'!$A$3,$D73*'Fund Stats'!K$20,IF($B73='Reference Cells'!$A$4,$D73*'Fund Stats'!K$22,IF($B73='Reference Cells'!$A$5,$D73*'Fund Stats'!K$23,IF($B73='Reference Cells'!$A$7,$D73*'Fund Stats'!K$24,IF($B73='Reference Cells'!$A$8,$D73*'Fund Stats'!K$25,IF(OR($B73='Reference Cells'!$A$2,$B73='Reference Cells'!$A$9),$D73*O73,""))))))))</f>
        <v>0</v>
      </c>
      <c r="AJ73" s="47">
        <f>IF($B73='Reference Cells'!$A$10,$D73*SUM(AJ$62,AJ$48,AJ$34,AJ$20)/SUM($AR$62,$AR$48,$AR$34,$AR$20),IF($B73='Reference Cells'!$A$6,$D73*'Fund Stats'!L$21,IF($B73='Reference Cells'!$A$3,$D73*'Fund Stats'!L$20,IF($B73='Reference Cells'!$A$4,$D73*'Fund Stats'!L$22,IF($B73='Reference Cells'!$A$5,$D73*'Fund Stats'!L$23,IF($B73='Reference Cells'!$A$7,$D73*'Fund Stats'!L$24,IF($B73='Reference Cells'!$A$8,$D73*'Fund Stats'!L$25,IF(OR($B73='Reference Cells'!$A$2,$B73='Reference Cells'!$A$9),$D73*P73,""))))))))</f>
        <v>0</v>
      </c>
      <c r="AK73" s="47">
        <f>IF($B73='Reference Cells'!$A$10,$D73*SUM(AK$62,AK$48,AK$34,AK$20)/SUM($AR$62,$AR$48,$AR$34,$AR$20),IF($B73='Reference Cells'!$A$6,$D73*'Fund Stats'!M$21,IF($B73='Reference Cells'!$A$3,$D73*'Fund Stats'!M$20,IF($B73='Reference Cells'!$A$4,$D73*'Fund Stats'!M$22,IF($B73='Reference Cells'!$A$5,$D73*'Fund Stats'!M$23,IF($B73='Reference Cells'!$A$7,$D73*'Fund Stats'!M$24,IF($B73='Reference Cells'!$A$8,$D73*'Fund Stats'!M$25,IF(OR($B73='Reference Cells'!$A$2,$B73='Reference Cells'!$A$9),$D73*Q73,""))))))))</f>
        <v>0</v>
      </c>
      <c r="AL73" s="47">
        <f>IF($B73='Reference Cells'!$A$10,$D73*SUM(AL$62,AL$48,AL$34,AL$20)/SUM($AR$62,$AR$48,$AR$34,$AR$20),IF($B73='Reference Cells'!$A$6,$D73*'Fund Stats'!N$21,IF($B73='Reference Cells'!$A$3,$D73*'Fund Stats'!N$20,IF($B73='Reference Cells'!$A$4,$D73*'Fund Stats'!N$22,IF($B73='Reference Cells'!$A$5,$D73*'Fund Stats'!N$23,IF($B73='Reference Cells'!$A$7,$D73*'Fund Stats'!N$24,IF($B73='Reference Cells'!$A$8,$D73*'Fund Stats'!N$25,IF(OR($B73='Reference Cells'!$A$2,$B73='Reference Cells'!$A$9),$D73*R73,""))))))))</f>
        <v>0</v>
      </c>
      <c r="AM73" s="47">
        <f>IF($B73='Reference Cells'!$A$10,$D73*SUM(AM$62,AM$48,AM$34,AM$20)/SUM($AR$62,$AR$48,$AR$34,$AR$20),IF($B73='Reference Cells'!$A$6,$D73*'Fund Stats'!O$21,IF($B73='Reference Cells'!$A$3,$D73*'Fund Stats'!O$20,IF($B73='Reference Cells'!$A$4,$D73*'Fund Stats'!O$22,IF($B73='Reference Cells'!$A$5,$D73*'Fund Stats'!O$23,IF($B73='Reference Cells'!$A$7,$D73*'Fund Stats'!O$24,IF($B73='Reference Cells'!$A$8,$D73*'Fund Stats'!O$25,IF(OR($B73='Reference Cells'!$A$2,$B73='Reference Cells'!$A$9),$D73*S73,""))))))))</f>
        <v>0</v>
      </c>
      <c r="AN73" s="47">
        <f>IF($B73='Reference Cells'!$A$10,$D73*SUM(AN$62,AN$48,AN$34,AN$20)/SUM($AR$62,$AR$48,$AR$34,$AR$20),IF($B73='Reference Cells'!$A$6,$D73*'Fund Stats'!P$21,IF($B73='Reference Cells'!$A$3,$D73*'Fund Stats'!P$20,IF($B73='Reference Cells'!$A$4,$D73*'Fund Stats'!P$22,IF($B73='Reference Cells'!$A$5,$D73*'Fund Stats'!P$23,IF($B73='Reference Cells'!$A$7,$D73*'Fund Stats'!P$24,IF($B73='Reference Cells'!$A$8,$D73*'Fund Stats'!P$25,IF(OR($B73='Reference Cells'!$A$2,$B73='Reference Cells'!$A$9),$D73*T73,""))))))))</f>
        <v>0</v>
      </c>
      <c r="AO73" s="47">
        <f>IF($B73='Reference Cells'!$A$10,$D73*SUM(AO$62,AO$48,AO$34,AO$20)/SUM($AR$62,$AR$48,$AR$34,$AR$20),IF($B73='Reference Cells'!$A$6,$D73*'Fund Stats'!Q$21,IF($B73='Reference Cells'!$A$3,$D73*'Fund Stats'!Q$20,IF($B73='Reference Cells'!$A$4,$D73*'Fund Stats'!Q$22,IF($B73='Reference Cells'!$A$5,$D73*'Fund Stats'!Q$23,IF($B73='Reference Cells'!$A$7,$D73*'Fund Stats'!Q$24,IF($B73='Reference Cells'!$A$8,$D73*'Fund Stats'!Q$25,IF(OR($B73='Reference Cells'!$A$2,$B73='Reference Cells'!$A$9),$D73*U73,""))))))))</f>
        <v>0</v>
      </c>
      <c r="AP73" s="47">
        <f>IF($B73='Reference Cells'!$A$10,$D73*SUM(AP$62,AP$48,AP$34,AP$20)/SUM($AR$62,$AR$48,$AR$34,$AR$20),IF($B73='Reference Cells'!$A$6,$D73*'Fund Stats'!R$21,IF($B73='Reference Cells'!$A$3,$D73*'Fund Stats'!R$20,IF($B73='Reference Cells'!$A$4,$D73*'Fund Stats'!R$22,IF($B73='Reference Cells'!$A$5,$D73*'Fund Stats'!R$23,IF($B73='Reference Cells'!$A$7,$D73*'Fund Stats'!R$24,IF($B73='Reference Cells'!$A$8,$D73*'Fund Stats'!R$25,IF(OR($B73='Reference Cells'!$A$2,$B73='Reference Cells'!$A$9),$D73*V73,""))))))))</f>
        <v>0</v>
      </c>
      <c r="AQ73" s="46"/>
      <c r="AT73" s="139">
        <f t="shared" si="55"/>
        <v>0</v>
      </c>
      <c r="AU73" s="139">
        <f t="shared" si="53"/>
        <v>0</v>
      </c>
      <c r="AV73" s="139">
        <f t="shared" si="53"/>
        <v>0</v>
      </c>
      <c r="AW73" s="139">
        <f t="shared" si="53"/>
        <v>0</v>
      </c>
      <c r="AX73" s="139">
        <f t="shared" si="53"/>
        <v>0</v>
      </c>
      <c r="AY73" s="139">
        <f t="shared" si="53"/>
        <v>0</v>
      </c>
      <c r="AZ73" s="139">
        <f t="shared" si="53"/>
        <v>0</v>
      </c>
      <c r="BA73" s="139">
        <f t="shared" si="53"/>
        <v>0</v>
      </c>
      <c r="BB73" s="139">
        <f t="shared" si="53"/>
        <v>0</v>
      </c>
      <c r="BC73" s="139">
        <f t="shared" si="53"/>
        <v>0</v>
      </c>
      <c r="BD73" s="139">
        <f t="shared" si="53"/>
        <v>0</v>
      </c>
      <c r="BE73" s="139">
        <f t="shared" si="53"/>
        <v>0</v>
      </c>
      <c r="BF73" s="139">
        <f t="shared" si="53"/>
        <v>0</v>
      </c>
      <c r="BG73" s="139">
        <f t="shared" si="53"/>
        <v>0</v>
      </c>
      <c r="BH73" s="139">
        <f t="shared" si="53"/>
        <v>0</v>
      </c>
      <c r="BI73" s="139">
        <f t="shared" si="53"/>
        <v>0</v>
      </c>
      <c r="BJ73" s="139">
        <f t="shared" si="53"/>
        <v>0</v>
      </c>
      <c r="BK73" s="139">
        <f t="shared" si="5"/>
        <v>0</v>
      </c>
    </row>
    <row r="74" spans="1:63" ht="18.75">
      <c r="A74" s="68">
        <v>9</v>
      </c>
      <c r="B74" s="188"/>
      <c r="C74" s="189"/>
      <c r="D74" s="191"/>
      <c r="E74" s="1" t="str">
        <f t="shared" si="54"/>
        <v/>
      </c>
      <c r="F74" s="287"/>
      <c r="G74" s="94"/>
      <c r="H74" s="94"/>
      <c r="I74" s="94"/>
      <c r="J74" s="94"/>
      <c r="K74" s="94"/>
      <c r="L74" s="94"/>
      <c r="M74" s="94"/>
      <c r="N74" s="94"/>
      <c r="O74" s="94"/>
      <c r="P74" s="94"/>
      <c r="Q74" s="94"/>
      <c r="R74" s="94"/>
      <c r="S74" s="94"/>
      <c r="T74" s="94"/>
      <c r="U74" s="94"/>
      <c r="V74" s="94"/>
      <c r="W74" s="276" t="str">
        <f t="shared" ref="W74:W75" si="56">IF(OR(B74="Estimate of Time",B74="Extree est/ Rest to Unrestrict"),SUM(F74:U74),IF(D74="","","See Table to Right"))</f>
        <v/>
      </c>
      <c r="Y74" s="32">
        <f t="shared" si="52"/>
        <v>9</v>
      </c>
      <c r="Z74" s="47">
        <f>IF($B74='Reference Cells'!$A$10,$D74*SUM(Z$62,Z$48,Z$34,Z$20)/SUM($AR$62,$AR$48,$AR$34,$AR$20),IF($B74='Reference Cells'!$A$6,$D74*'Fund Stats'!B$21,IF($B74='Reference Cells'!$A$3,$D74*'Fund Stats'!B$20,IF($B74='Reference Cells'!$A$4,$D74*'Fund Stats'!B$22,IF($B74='Reference Cells'!$A$5,$D74*'Fund Stats'!B$23,IF($B74='Reference Cells'!$A$7,$D74*'Fund Stats'!B$24,IF($B74='Reference Cells'!$A$8,$D74*'Fund Stats'!B$25,IF(OR($B74='Reference Cells'!$A$2,$B74='Reference Cells'!$A$9),$D74*F74,""))))))))</f>
        <v>0</v>
      </c>
      <c r="AA74" s="47">
        <f>IF($B74='Reference Cells'!$A$10,$D74*SUM(AA$62,AA$48,AA$34,AA$20)/SUM($AR$62,$AR$48,$AR$34,$AR$20),IF($B74='Reference Cells'!$A$6,$D74*'Fund Stats'!C$21,IF($B74='Reference Cells'!$A$3,$D74*'Fund Stats'!C$20,IF($B74='Reference Cells'!$A$4,$D74*'Fund Stats'!C$22,IF($B74='Reference Cells'!$A$5,$D74*'Fund Stats'!C$23,IF($B74='Reference Cells'!$A$7,$D74*'Fund Stats'!C$24,IF($B74='Reference Cells'!$A$8,$D74*'Fund Stats'!C$25,IF(OR($B74='Reference Cells'!$A$2,$B74='Reference Cells'!$A$9),$D74*G74,""))))))))</f>
        <v>0</v>
      </c>
      <c r="AB74" s="47">
        <f>IF($B74='Reference Cells'!$A$10,$D74*SUM(AB$62,AB$48,AB$34,AB$20)/SUM($AR$62,$AR$48,$AR$34,$AR$20),IF($B74='Reference Cells'!$A$6,$D74*'Fund Stats'!D$21,IF($B74='Reference Cells'!$A$3,$D74*'Fund Stats'!D$20,IF($B74='Reference Cells'!$A$4,$D74*'Fund Stats'!D$22,IF($B74='Reference Cells'!$A$5,$D74*'Fund Stats'!D$23,IF($B74='Reference Cells'!$A$7,$D74*'Fund Stats'!D$24,IF($B74='Reference Cells'!$A$8,$D74*'Fund Stats'!D$25,IF(OR($B74='Reference Cells'!$A$2,$B74='Reference Cells'!$A$9),$D74*H74,""))))))))</f>
        <v>0</v>
      </c>
      <c r="AC74" s="47">
        <f>IF($B74='Reference Cells'!$A$10,$D74*SUM(AC$62,AC$48,AC$34,AC$20)/SUM($AR$62,$AR$48,$AR$34,$AR$20),IF($B74='Reference Cells'!$A$6,$D74*'Fund Stats'!E$21,IF($B74='Reference Cells'!$A$3,$D74*'Fund Stats'!E$20,IF($B74='Reference Cells'!$A$4,$D74*'Fund Stats'!E$22,IF($B74='Reference Cells'!$A$5,$D74*'Fund Stats'!E$23,IF($B74='Reference Cells'!$A$7,$D74*'Fund Stats'!E$24,IF($B74='Reference Cells'!$A$8,$D74*'Fund Stats'!E$25,IF(OR($B74='Reference Cells'!$A$2,$B74='Reference Cells'!$A$9),$D74*I74,""))))))))</f>
        <v>0</v>
      </c>
      <c r="AD74" s="47">
        <f>IF($B74='Reference Cells'!$A$10,$D74*SUM(AD$62,AD$48,AD$34,AD$20)/SUM($AR$62,$AR$48,$AR$34,$AR$20),IF($B74='Reference Cells'!$A$6,$D74*'Fund Stats'!F$21,IF($B74='Reference Cells'!$A$3,$D74*'Fund Stats'!F$20,IF($B74='Reference Cells'!$A$4,$D74*'Fund Stats'!F$22,IF($B74='Reference Cells'!$A$5,$D74*'Fund Stats'!F$23,IF($B74='Reference Cells'!$A$7,$D74*'Fund Stats'!F$24,IF($B74='Reference Cells'!$A$8,$D74*'Fund Stats'!F$25,IF(OR($B74='Reference Cells'!$A$2,$B74='Reference Cells'!$A$9),$D74*J74,""))))))))</f>
        <v>0</v>
      </c>
      <c r="AE74" s="47">
        <f>IF($B74='Reference Cells'!$A$10,$D74*SUM(AE$62,AE$48,AE$34,AE$20)/SUM($AR$62,$AR$48,$AR$34,$AR$20),IF($B74='Reference Cells'!$A$6,$D74*'Fund Stats'!G$21,IF($B74='Reference Cells'!$A$3,$D74*'Fund Stats'!G$20,IF($B74='Reference Cells'!$A$4,$D74*'Fund Stats'!G$22,IF($B74='Reference Cells'!$A$5,$D74*'Fund Stats'!G$23,IF($B74='Reference Cells'!$A$7,$D74*'Fund Stats'!G$24,IF($B74='Reference Cells'!$A$8,$D74*'Fund Stats'!G$25,IF(OR($B74='Reference Cells'!$A$2,$B74='Reference Cells'!$A$9),$D74*K74,""))))))))</f>
        <v>0</v>
      </c>
      <c r="AF74" s="47">
        <f>IF($B74='Reference Cells'!$A$10,$D74*SUM(AF$62,AF$48,AF$34,AF$20)/SUM($AR$62,$AR$48,$AR$34,$AR$20),IF($B74='Reference Cells'!$A$6,$D74*'Fund Stats'!H$21,IF($B74='Reference Cells'!$A$3,$D74*'Fund Stats'!H$20,IF($B74='Reference Cells'!$A$4,$D74*'Fund Stats'!H$22,IF($B74='Reference Cells'!$A$5,$D74*'Fund Stats'!H$23,IF($B74='Reference Cells'!$A$7,$D74*'Fund Stats'!H$24,IF($B74='Reference Cells'!$A$8,$D74*'Fund Stats'!H$25,IF(OR($B74='Reference Cells'!$A$2,$B74='Reference Cells'!$A$9),$D74*L74,""))))))))</f>
        <v>0</v>
      </c>
      <c r="AG74" s="47">
        <f>IF($B74='Reference Cells'!$A$10,$D74*SUM(AG$62,AG$48,AG$34,AG$20)/SUM($AR$62,$AR$48,$AR$34,$AR$20),IF($B74='Reference Cells'!$A$6,$D74*'Fund Stats'!I$21,IF($B74='Reference Cells'!$A$3,$D74*'Fund Stats'!I$20,IF($B74='Reference Cells'!$A$4,$D74*'Fund Stats'!I$22,IF($B74='Reference Cells'!$A$5,$D74*'Fund Stats'!I$23,IF($B74='Reference Cells'!$A$7,$D74*'Fund Stats'!I$24,IF($B74='Reference Cells'!$A$8,$D74*'Fund Stats'!I$25,IF(OR($B74='Reference Cells'!$A$2,$B74='Reference Cells'!$A$9),$D74*M74,""))))))))</f>
        <v>0</v>
      </c>
      <c r="AH74" s="47">
        <f>IF($B74='Reference Cells'!$A$10,$D74*SUM(AH$62,AH$48,AH$34,AH$20)/SUM($AR$62,$AR$48,$AR$34,$AR$20),IF($B74='Reference Cells'!$A$6,$D74*'Fund Stats'!J$21,IF($B74='Reference Cells'!$A$3,$D74*'Fund Stats'!J$20,IF($B74='Reference Cells'!$A$4,$D74*'Fund Stats'!J$22,IF($B74='Reference Cells'!$A$5,$D74*'Fund Stats'!J$23,IF($B74='Reference Cells'!$A$7,$D74*'Fund Stats'!J$24,IF($B74='Reference Cells'!$A$8,$D74*'Fund Stats'!J$25,IF(OR($B74='Reference Cells'!$A$2,$B74='Reference Cells'!$A$9),$D74*N74,""))))))))</f>
        <v>0</v>
      </c>
      <c r="AI74" s="47">
        <f>IF($B74='Reference Cells'!$A$10,$D74*SUM(AI$62,AI$48,AI$34,AI$20)/SUM($AR$62,$AR$48,$AR$34,$AR$20),IF($B74='Reference Cells'!$A$6,$D74*'Fund Stats'!K$21,IF($B74='Reference Cells'!$A$3,$D74*'Fund Stats'!K$20,IF($B74='Reference Cells'!$A$4,$D74*'Fund Stats'!K$22,IF($B74='Reference Cells'!$A$5,$D74*'Fund Stats'!K$23,IF($B74='Reference Cells'!$A$7,$D74*'Fund Stats'!K$24,IF($B74='Reference Cells'!$A$8,$D74*'Fund Stats'!K$25,IF(OR($B74='Reference Cells'!$A$2,$B74='Reference Cells'!$A$9),$D74*O74,""))))))))</f>
        <v>0</v>
      </c>
      <c r="AJ74" s="47">
        <f>IF($B74='Reference Cells'!$A$10,$D74*SUM(AJ$62,AJ$48,AJ$34,AJ$20)/SUM($AR$62,$AR$48,$AR$34,$AR$20),IF($B74='Reference Cells'!$A$6,$D74*'Fund Stats'!L$21,IF($B74='Reference Cells'!$A$3,$D74*'Fund Stats'!L$20,IF($B74='Reference Cells'!$A$4,$D74*'Fund Stats'!L$22,IF($B74='Reference Cells'!$A$5,$D74*'Fund Stats'!L$23,IF($B74='Reference Cells'!$A$7,$D74*'Fund Stats'!L$24,IF($B74='Reference Cells'!$A$8,$D74*'Fund Stats'!L$25,IF(OR($B74='Reference Cells'!$A$2,$B74='Reference Cells'!$A$9),$D74*P74,""))))))))</f>
        <v>0</v>
      </c>
      <c r="AK74" s="47">
        <f>IF($B74='Reference Cells'!$A$10,$D74*SUM(AK$62,AK$48,AK$34,AK$20)/SUM($AR$62,$AR$48,$AR$34,$AR$20),IF($B74='Reference Cells'!$A$6,$D74*'Fund Stats'!M$21,IF($B74='Reference Cells'!$A$3,$D74*'Fund Stats'!M$20,IF($B74='Reference Cells'!$A$4,$D74*'Fund Stats'!M$22,IF($B74='Reference Cells'!$A$5,$D74*'Fund Stats'!M$23,IF($B74='Reference Cells'!$A$7,$D74*'Fund Stats'!M$24,IF($B74='Reference Cells'!$A$8,$D74*'Fund Stats'!M$25,IF(OR($B74='Reference Cells'!$A$2,$B74='Reference Cells'!$A$9),$D74*Q74,""))))))))</f>
        <v>0</v>
      </c>
      <c r="AL74" s="47">
        <f>IF($B74='Reference Cells'!$A$10,$D74*SUM(AL$62,AL$48,AL$34,AL$20)/SUM($AR$62,$AR$48,$AR$34,$AR$20),IF($B74='Reference Cells'!$A$6,$D74*'Fund Stats'!N$21,IF($B74='Reference Cells'!$A$3,$D74*'Fund Stats'!N$20,IF($B74='Reference Cells'!$A$4,$D74*'Fund Stats'!N$22,IF($B74='Reference Cells'!$A$5,$D74*'Fund Stats'!N$23,IF($B74='Reference Cells'!$A$7,$D74*'Fund Stats'!N$24,IF($B74='Reference Cells'!$A$8,$D74*'Fund Stats'!N$25,IF(OR($B74='Reference Cells'!$A$2,$B74='Reference Cells'!$A$9),$D74*R74,""))))))))</f>
        <v>0</v>
      </c>
      <c r="AM74" s="47">
        <f>IF($B74='Reference Cells'!$A$10,$D74*SUM(AM$62,AM$48,AM$34,AM$20)/SUM($AR$62,$AR$48,$AR$34,$AR$20),IF($B74='Reference Cells'!$A$6,$D74*'Fund Stats'!O$21,IF($B74='Reference Cells'!$A$3,$D74*'Fund Stats'!O$20,IF($B74='Reference Cells'!$A$4,$D74*'Fund Stats'!O$22,IF($B74='Reference Cells'!$A$5,$D74*'Fund Stats'!O$23,IF($B74='Reference Cells'!$A$7,$D74*'Fund Stats'!O$24,IF($B74='Reference Cells'!$A$8,$D74*'Fund Stats'!O$25,IF(OR($B74='Reference Cells'!$A$2,$B74='Reference Cells'!$A$9),$D74*S74,""))))))))</f>
        <v>0</v>
      </c>
      <c r="AN74" s="47">
        <f>IF($B74='Reference Cells'!$A$10,$D74*SUM(AN$62,AN$48,AN$34,AN$20)/SUM($AR$62,$AR$48,$AR$34,$AR$20),IF($B74='Reference Cells'!$A$6,$D74*'Fund Stats'!P$21,IF($B74='Reference Cells'!$A$3,$D74*'Fund Stats'!P$20,IF($B74='Reference Cells'!$A$4,$D74*'Fund Stats'!P$22,IF($B74='Reference Cells'!$A$5,$D74*'Fund Stats'!P$23,IF($B74='Reference Cells'!$A$7,$D74*'Fund Stats'!P$24,IF($B74='Reference Cells'!$A$8,$D74*'Fund Stats'!P$25,IF(OR($B74='Reference Cells'!$A$2,$B74='Reference Cells'!$A$9),$D74*T74,""))))))))</f>
        <v>0</v>
      </c>
      <c r="AO74" s="47">
        <f>IF($B74='Reference Cells'!$A$10,$D74*SUM(AO$62,AO$48,AO$34,AO$20)/SUM($AR$62,$AR$48,$AR$34,$AR$20),IF($B74='Reference Cells'!$A$6,$D74*'Fund Stats'!Q$21,IF($B74='Reference Cells'!$A$3,$D74*'Fund Stats'!Q$20,IF($B74='Reference Cells'!$A$4,$D74*'Fund Stats'!Q$22,IF($B74='Reference Cells'!$A$5,$D74*'Fund Stats'!Q$23,IF($B74='Reference Cells'!$A$7,$D74*'Fund Stats'!Q$24,IF($B74='Reference Cells'!$A$8,$D74*'Fund Stats'!Q$25,IF(OR($B74='Reference Cells'!$A$2,$B74='Reference Cells'!$A$9),$D74*U74,""))))))))</f>
        <v>0</v>
      </c>
      <c r="AP74" s="47">
        <f>IF($B74='Reference Cells'!$A$10,$D74*SUM(AP$62,AP$48,AP$34,AP$20)/SUM($AR$62,$AR$48,$AR$34,$AR$20),IF($B74='Reference Cells'!$A$6,$D74*'Fund Stats'!R$21,IF($B74='Reference Cells'!$A$3,$D74*'Fund Stats'!R$20,IF($B74='Reference Cells'!$A$4,$D74*'Fund Stats'!R$22,IF($B74='Reference Cells'!$A$5,$D74*'Fund Stats'!R$23,IF($B74='Reference Cells'!$A$7,$D74*'Fund Stats'!R$24,IF($B74='Reference Cells'!$A$8,$D74*'Fund Stats'!R$25,IF(OR($B74='Reference Cells'!$A$2,$B74='Reference Cells'!$A$9),$D74*V74,""))))))))</f>
        <v>0</v>
      </c>
      <c r="AQ74" s="46"/>
      <c r="AT74" s="139">
        <f t="shared" si="55"/>
        <v>0</v>
      </c>
      <c r="AU74" s="139">
        <f t="shared" si="53"/>
        <v>0</v>
      </c>
      <c r="AV74" s="139">
        <f t="shared" si="53"/>
        <v>0</v>
      </c>
      <c r="AW74" s="139">
        <f t="shared" si="53"/>
        <v>0</v>
      </c>
      <c r="AX74" s="139">
        <f t="shared" si="53"/>
        <v>0</v>
      </c>
      <c r="AY74" s="139">
        <f t="shared" si="53"/>
        <v>0</v>
      </c>
      <c r="AZ74" s="139">
        <f t="shared" si="53"/>
        <v>0</v>
      </c>
      <c r="BA74" s="139">
        <f t="shared" si="53"/>
        <v>0</v>
      </c>
      <c r="BB74" s="139">
        <f t="shared" si="53"/>
        <v>0</v>
      </c>
      <c r="BC74" s="139">
        <f t="shared" si="53"/>
        <v>0</v>
      </c>
      <c r="BD74" s="139">
        <f t="shared" si="53"/>
        <v>0</v>
      </c>
      <c r="BE74" s="139">
        <f t="shared" si="53"/>
        <v>0</v>
      </c>
      <c r="BF74" s="139">
        <f t="shared" si="53"/>
        <v>0</v>
      </c>
      <c r="BG74" s="139">
        <f t="shared" si="53"/>
        <v>0</v>
      </c>
      <c r="BH74" s="139">
        <f t="shared" si="53"/>
        <v>0</v>
      </c>
      <c r="BI74" s="139">
        <f t="shared" si="53"/>
        <v>0</v>
      </c>
      <c r="BJ74" s="139">
        <f t="shared" si="53"/>
        <v>0</v>
      </c>
      <c r="BK74" s="139">
        <f t="shared" si="5"/>
        <v>0</v>
      </c>
    </row>
    <row r="75" spans="1:63" ht="19.5" thickBot="1">
      <c r="A75" s="68">
        <v>10</v>
      </c>
      <c r="B75" s="188"/>
      <c r="C75" s="189"/>
      <c r="D75" s="192"/>
      <c r="E75" s="1" t="str">
        <f t="shared" si="54"/>
        <v/>
      </c>
      <c r="F75" s="288"/>
      <c r="G75" s="96"/>
      <c r="H75" s="96"/>
      <c r="I75" s="96"/>
      <c r="J75" s="96"/>
      <c r="K75" s="96"/>
      <c r="L75" s="96"/>
      <c r="M75" s="96"/>
      <c r="N75" s="96"/>
      <c r="O75" s="96"/>
      <c r="P75" s="96"/>
      <c r="Q75" s="96"/>
      <c r="R75" s="96"/>
      <c r="S75" s="96"/>
      <c r="T75" s="96"/>
      <c r="U75" s="96"/>
      <c r="V75" s="96"/>
      <c r="W75" s="276" t="str">
        <f t="shared" si="56"/>
        <v/>
      </c>
      <c r="Y75" s="105">
        <f t="shared" si="52"/>
        <v>10</v>
      </c>
      <c r="Z75" s="47">
        <f>IF($B75='Reference Cells'!$A$10,$D75*SUM(Z$62,Z$48,Z$34,Z$20)/SUM($AR$62,$AR$48,$AR$34,$AR$20),IF($B75='Reference Cells'!$A$6,$D75*'Fund Stats'!B$21,IF($B75='Reference Cells'!$A$3,$D75*'Fund Stats'!B$20,IF($B75='Reference Cells'!$A$4,$D75*'Fund Stats'!B$22,IF($B75='Reference Cells'!$A$5,$D75*'Fund Stats'!B$23,IF($B75='Reference Cells'!$A$7,$D75*'Fund Stats'!B$24,IF($B75='Reference Cells'!$A$8,$D75*'Fund Stats'!B$25,IF(OR($B75='Reference Cells'!$A$2,$B75='Reference Cells'!$A$9),$D75*F75,""))))))))</f>
        <v>0</v>
      </c>
      <c r="AA75" s="47">
        <f>IF($B75='Reference Cells'!$A$10,$D75*SUM(AA$62,AA$48,AA$34,AA$20)/SUM($AR$62,$AR$48,$AR$34,$AR$20),IF($B75='Reference Cells'!$A$6,$D75*'Fund Stats'!C$21,IF($B75='Reference Cells'!$A$3,$D75*'Fund Stats'!C$20,IF($B75='Reference Cells'!$A$4,$D75*'Fund Stats'!C$22,IF($B75='Reference Cells'!$A$5,$D75*'Fund Stats'!C$23,IF($B75='Reference Cells'!$A$7,$D75*'Fund Stats'!C$24,IF($B75='Reference Cells'!$A$8,$D75*'Fund Stats'!C$25,IF(OR($B75='Reference Cells'!$A$2,$B75='Reference Cells'!$A$9),$D75*G75,""))))))))</f>
        <v>0</v>
      </c>
      <c r="AB75" s="47">
        <f>IF($B75='Reference Cells'!$A$10,$D75*SUM(AB$62,AB$48,AB$34,AB$20)/SUM($AR$62,$AR$48,$AR$34,$AR$20),IF($B75='Reference Cells'!$A$6,$D75*'Fund Stats'!D$21,IF($B75='Reference Cells'!$A$3,$D75*'Fund Stats'!D$20,IF($B75='Reference Cells'!$A$4,$D75*'Fund Stats'!D$22,IF($B75='Reference Cells'!$A$5,$D75*'Fund Stats'!D$23,IF($B75='Reference Cells'!$A$7,$D75*'Fund Stats'!D$24,IF($B75='Reference Cells'!$A$8,$D75*'Fund Stats'!D$25,IF(OR($B75='Reference Cells'!$A$2,$B75='Reference Cells'!$A$9),$D75*H75,""))))))))</f>
        <v>0</v>
      </c>
      <c r="AC75" s="47">
        <f>IF($B75='Reference Cells'!$A$10,$D75*SUM(AC$62,AC$48,AC$34,AC$20)/SUM($AR$62,$AR$48,$AR$34,$AR$20),IF($B75='Reference Cells'!$A$6,$D75*'Fund Stats'!E$21,IF($B75='Reference Cells'!$A$3,$D75*'Fund Stats'!E$20,IF($B75='Reference Cells'!$A$4,$D75*'Fund Stats'!E$22,IF($B75='Reference Cells'!$A$5,$D75*'Fund Stats'!E$23,IF($B75='Reference Cells'!$A$7,$D75*'Fund Stats'!E$24,IF($B75='Reference Cells'!$A$8,$D75*'Fund Stats'!E$25,IF(OR($B75='Reference Cells'!$A$2,$B75='Reference Cells'!$A$9),$D75*I75,""))))))))</f>
        <v>0</v>
      </c>
      <c r="AD75" s="47">
        <f>IF($B75='Reference Cells'!$A$10,$D75*SUM(AD$62,AD$48,AD$34,AD$20)/SUM($AR$62,$AR$48,$AR$34,$AR$20),IF($B75='Reference Cells'!$A$6,$D75*'Fund Stats'!F$21,IF($B75='Reference Cells'!$A$3,$D75*'Fund Stats'!F$20,IF($B75='Reference Cells'!$A$4,$D75*'Fund Stats'!F$22,IF($B75='Reference Cells'!$A$5,$D75*'Fund Stats'!F$23,IF($B75='Reference Cells'!$A$7,$D75*'Fund Stats'!F$24,IF($B75='Reference Cells'!$A$8,$D75*'Fund Stats'!F$25,IF(OR($B75='Reference Cells'!$A$2,$B75='Reference Cells'!$A$9),$D75*J75,""))))))))</f>
        <v>0</v>
      </c>
      <c r="AE75" s="47">
        <f>IF($B75='Reference Cells'!$A$10,$D75*SUM(AE$62,AE$48,AE$34,AE$20)/SUM($AR$62,$AR$48,$AR$34,$AR$20),IF($B75='Reference Cells'!$A$6,$D75*'Fund Stats'!G$21,IF($B75='Reference Cells'!$A$3,$D75*'Fund Stats'!G$20,IF($B75='Reference Cells'!$A$4,$D75*'Fund Stats'!G$22,IF($B75='Reference Cells'!$A$5,$D75*'Fund Stats'!G$23,IF($B75='Reference Cells'!$A$7,$D75*'Fund Stats'!G$24,IF($B75='Reference Cells'!$A$8,$D75*'Fund Stats'!G$25,IF(OR($B75='Reference Cells'!$A$2,$B75='Reference Cells'!$A$9),$D75*K75,""))))))))</f>
        <v>0</v>
      </c>
      <c r="AF75" s="47">
        <f>IF($B75='Reference Cells'!$A$10,$D75*SUM(AF$62,AF$48,AF$34,AF$20)/SUM($AR$62,$AR$48,$AR$34,$AR$20),IF($B75='Reference Cells'!$A$6,$D75*'Fund Stats'!H$21,IF($B75='Reference Cells'!$A$3,$D75*'Fund Stats'!H$20,IF($B75='Reference Cells'!$A$4,$D75*'Fund Stats'!H$22,IF($B75='Reference Cells'!$A$5,$D75*'Fund Stats'!H$23,IF($B75='Reference Cells'!$A$7,$D75*'Fund Stats'!H$24,IF($B75='Reference Cells'!$A$8,$D75*'Fund Stats'!H$25,IF(OR($B75='Reference Cells'!$A$2,$B75='Reference Cells'!$A$9),$D75*L75,""))))))))</f>
        <v>0</v>
      </c>
      <c r="AG75" s="47">
        <f>IF($B75='Reference Cells'!$A$10,$D75*SUM(AG$62,AG$48,AG$34,AG$20)/SUM($AR$62,$AR$48,$AR$34,$AR$20),IF($B75='Reference Cells'!$A$6,$D75*'Fund Stats'!I$21,IF($B75='Reference Cells'!$A$3,$D75*'Fund Stats'!I$20,IF($B75='Reference Cells'!$A$4,$D75*'Fund Stats'!I$22,IF($B75='Reference Cells'!$A$5,$D75*'Fund Stats'!I$23,IF($B75='Reference Cells'!$A$7,$D75*'Fund Stats'!I$24,IF($B75='Reference Cells'!$A$8,$D75*'Fund Stats'!I$25,IF(OR($B75='Reference Cells'!$A$2,$B75='Reference Cells'!$A$9),$D75*M75,""))))))))</f>
        <v>0</v>
      </c>
      <c r="AH75" s="47">
        <f>IF($B75='Reference Cells'!$A$10,$D75*SUM(AH$62,AH$48,AH$34,AH$20)/SUM($AR$62,$AR$48,$AR$34,$AR$20),IF($B75='Reference Cells'!$A$6,$D75*'Fund Stats'!J$21,IF($B75='Reference Cells'!$A$3,$D75*'Fund Stats'!J$20,IF($B75='Reference Cells'!$A$4,$D75*'Fund Stats'!J$22,IF($B75='Reference Cells'!$A$5,$D75*'Fund Stats'!J$23,IF($B75='Reference Cells'!$A$7,$D75*'Fund Stats'!J$24,IF($B75='Reference Cells'!$A$8,$D75*'Fund Stats'!J$25,IF(OR($B75='Reference Cells'!$A$2,$B75='Reference Cells'!$A$9),$D75*N75,""))))))))</f>
        <v>0</v>
      </c>
      <c r="AI75" s="47">
        <f>IF($B75='Reference Cells'!$A$10,$D75*SUM(AI$62,AI$48,AI$34,AI$20)/SUM($AR$62,$AR$48,$AR$34,$AR$20),IF($B75='Reference Cells'!$A$6,$D75*'Fund Stats'!K$21,IF($B75='Reference Cells'!$A$3,$D75*'Fund Stats'!K$20,IF($B75='Reference Cells'!$A$4,$D75*'Fund Stats'!K$22,IF($B75='Reference Cells'!$A$5,$D75*'Fund Stats'!K$23,IF($B75='Reference Cells'!$A$7,$D75*'Fund Stats'!K$24,IF($B75='Reference Cells'!$A$8,$D75*'Fund Stats'!K$25,IF(OR($B75='Reference Cells'!$A$2,$B75='Reference Cells'!$A$9),$D75*O75,""))))))))</f>
        <v>0</v>
      </c>
      <c r="AJ75" s="47">
        <f>IF($B75='Reference Cells'!$A$10,$D75*SUM(AJ$62,AJ$48,AJ$34,AJ$20)/SUM($AR$62,$AR$48,$AR$34,$AR$20),IF($B75='Reference Cells'!$A$6,$D75*'Fund Stats'!L$21,IF($B75='Reference Cells'!$A$3,$D75*'Fund Stats'!L$20,IF($B75='Reference Cells'!$A$4,$D75*'Fund Stats'!L$22,IF($B75='Reference Cells'!$A$5,$D75*'Fund Stats'!L$23,IF($B75='Reference Cells'!$A$7,$D75*'Fund Stats'!L$24,IF($B75='Reference Cells'!$A$8,$D75*'Fund Stats'!L$25,IF(OR($B75='Reference Cells'!$A$2,$B75='Reference Cells'!$A$9),$D75*P75,""))))))))</f>
        <v>0</v>
      </c>
      <c r="AK75" s="47">
        <f>IF($B75='Reference Cells'!$A$10,$D75*SUM(AK$62,AK$48,AK$34,AK$20)/SUM($AR$62,$AR$48,$AR$34,$AR$20),IF($B75='Reference Cells'!$A$6,$D75*'Fund Stats'!M$21,IF($B75='Reference Cells'!$A$3,$D75*'Fund Stats'!M$20,IF($B75='Reference Cells'!$A$4,$D75*'Fund Stats'!M$22,IF($B75='Reference Cells'!$A$5,$D75*'Fund Stats'!M$23,IF($B75='Reference Cells'!$A$7,$D75*'Fund Stats'!M$24,IF($B75='Reference Cells'!$A$8,$D75*'Fund Stats'!M$25,IF(OR($B75='Reference Cells'!$A$2,$B75='Reference Cells'!$A$9),$D75*Q75,""))))))))</f>
        <v>0</v>
      </c>
      <c r="AL75" s="47">
        <f>IF($B75='Reference Cells'!$A$10,$D75*SUM(AL$62,AL$48,AL$34,AL$20)/SUM($AR$62,$AR$48,$AR$34,$AR$20),IF($B75='Reference Cells'!$A$6,$D75*'Fund Stats'!N$21,IF($B75='Reference Cells'!$A$3,$D75*'Fund Stats'!N$20,IF($B75='Reference Cells'!$A$4,$D75*'Fund Stats'!N$22,IF($B75='Reference Cells'!$A$5,$D75*'Fund Stats'!N$23,IF($B75='Reference Cells'!$A$7,$D75*'Fund Stats'!N$24,IF($B75='Reference Cells'!$A$8,$D75*'Fund Stats'!N$25,IF(OR($B75='Reference Cells'!$A$2,$B75='Reference Cells'!$A$9),$D75*R75,""))))))))</f>
        <v>0</v>
      </c>
      <c r="AM75" s="47">
        <f>IF($B75='Reference Cells'!$A$10,$D75*SUM(AM$62,AM$48,AM$34,AM$20)/SUM($AR$62,$AR$48,$AR$34,$AR$20),IF($B75='Reference Cells'!$A$6,$D75*'Fund Stats'!O$21,IF($B75='Reference Cells'!$A$3,$D75*'Fund Stats'!O$20,IF($B75='Reference Cells'!$A$4,$D75*'Fund Stats'!O$22,IF($B75='Reference Cells'!$A$5,$D75*'Fund Stats'!O$23,IF($B75='Reference Cells'!$A$7,$D75*'Fund Stats'!O$24,IF($B75='Reference Cells'!$A$8,$D75*'Fund Stats'!O$25,IF(OR($B75='Reference Cells'!$A$2,$B75='Reference Cells'!$A$9),$D75*S75,""))))))))</f>
        <v>0</v>
      </c>
      <c r="AN75" s="47">
        <f>IF($B75='Reference Cells'!$A$10,$D75*SUM(AN$62,AN$48,AN$34,AN$20)/SUM($AR$62,$AR$48,$AR$34,$AR$20),IF($B75='Reference Cells'!$A$6,$D75*'Fund Stats'!P$21,IF($B75='Reference Cells'!$A$3,$D75*'Fund Stats'!P$20,IF($B75='Reference Cells'!$A$4,$D75*'Fund Stats'!P$22,IF($B75='Reference Cells'!$A$5,$D75*'Fund Stats'!P$23,IF($B75='Reference Cells'!$A$7,$D75*'Fund Stats'!P$24,IF($B75='Reference Cells'!$A$8,$D75*'Fund Stats'!P$25,IF(OR($B75='Reference Cells'!$A$2,$B75='Reference Cells'!$A$9),$D75*T75,""))))))))</f>
        <v>0</v>
      </c>
      <c r="AO75" s="47">
        <f>IF($B75='Reference Cells'!$A$10,$D75*SUM(AO$62,AO$48,AO$34,AO$20)/SUM($AR$62,$AR$48,$AR$34,$AR$20),IF($B75='Reference Cells'!$A$6,$D75*'Fund Stats'!Q$21,IF($B75='Reference Cells'!$A$3,$D75*'Fund Stats'!Q$20,IF($B75='Reference Cells'!$A$4,$D75*'Fund Stats'!Q$22,IF($B75='Reference Cells'!$A$5,$D75*'Fund Stats'!Q$23,IF($B75='Reference Cells'!$A$7,$D75*'Fund Stats'!Q$24,IF($B75='Reference Cells'!$A$8,$D75*'Fund Stats'!Q$25,IF(OR($B75='Reference Cells'!$A$2,$B75='Reference Cells'!$A$9),$D75*U75,""))))))))</f>
        <v>0</v>
      </c>
      <c r="AP75" s="47">
        <f>IF($B75='Reference Cells'!$A$10,$D75*SUM(AP$62,AP$48,AP$34,AP$20)/SUM($AR$62,$AR$48,$AR$34,$AR$20),IF($B75='Reference Cells'!$A$6,$D75*'Fund Stats'!R$21,IF($B75='Reference Cells'!$A$3,$D75*'Fund Stats'!R$20,IF($B75='Reference Cells'!$A$4,$D75*'Fund Stats'!R$22,IF($B75='Reference Cells'!$A$5,$D75*'Fund Stats'!R$23,IF($B75='Reference Cells'!$A$7,$D75*'Fund Stats'!R$24,IF($B75='Reference Cells'!$A$8,$D75*'Fund Stats'!R$25,IF(OR($B75='Reference Cells'!$A$2,$B75='Reference Cells'!$A$9),$D75*V75,""))))))))</f>
        <v>0</v>
      </c>
      <c r="AQ75" s="46"/>
      <c r="AR75" s="51" t="s">
        <v>35</v>
      </c>
      <c r="AT75" s="139">
        <f t="shared" si="55"/>
        <v>0</v>
      </c>
      <c r="AU75" s="139">
        <f t="shared" si="53"/>
        <v>0</v>
      </c>
      <c r="AV75" s="139">
        <f t="shared" si="53"/>
        <v>0</v>
      </c>
      <c r="AW75" s="139">
        <f t="shared" si="53"/>
        <v>0</v>
      </c>
      <c r="AX75" s="139">
        <f t="shared" si="53"/>
        <v>0</v>
      </c>
      <c r="AY75" s="139">
        <f t="shared" si="53"/>
        <v>0</v>
      </c>
      <c r="AZ75" s="139">
        <f t="shared" si="53"/>
        <v>0</v>
      </c>
      <c r="BA75" s="139">
        <f t="shared" si="53"/>
        <v>0</v>
      </c>
      <c r="BB75" s="139">
        <f t="shared" si="53"/>
        <v>0</v>
      </c>
      <c r="BC75" s="139">
        <f t="shared" si="53"/>
        <v>0</v>
      </c>
      <c r="BD75" s="139">
        <f t="shared" si="53"/>
        <v>0</v>
      </c>
      <c r="BE75" s="139">
        <f t="shared" si="53"/>
        <v>0</v>
      </c>
      <c r="BF75" s="139">
        <f t="shared" si="53"/>
        <v>0</v>
      </c>
      <c r="BG75" s="139">
        <f t="shared" si="53"/>
        <v>0</v>
      </c>
      <c r="BH75" s="139">
        <f t="shared" si="53"/>
        <v>0</v>
      </c>
      <c r="BI75" s="139">
        <f t="shared" si="53"/>
        <v>0</v>
      </c>
      <c r="BJ75" s="139">
        <f t="shared" si="53"/>
        <v>0</v>
      </c>
      <c r="BK75" s="139">
        <f t="shared" si="5"/>
        <v>0</v>
      </c>
    </row>
    <row r="76" spans="1:63" ht="16.5" thickBot="1">
      <c r="A76" s="44"/>
      <c r="B76" s="44"/>
      <c r="C76" s="44"/>
      <c r="D76" s="99" t="s">
        <v>39</v>
      </c>
      <c r="E76" s="100">
        <f>SUM(D66:D75)</f>
        <v>0</v>
      </c>
      <c r="F76" s="98"/>
      <c r="G76" s="97"/>
      <c r="H76" s="97"/>
      <c r="I76" s="97"/>
      <c r="J76" s="97"/>
      <c r="K76" s="97"/>
      <c r="L76" s="97"/>
      <c r="M76" s="97"/>
      <c r="N76" s="97"/>
      <c r="O76" s="97"/>
      <c r="P76" s="97"/>
      <c r="Q76" s="97"/>
      <c r="R76" s="97"/>
      <c r="S76" s="97"/>
      <c r="T76" s="97"/>
      <c r="U76" s="97"/>
      <c r="V76" s="97"/>
      <c r="W76" s="289"/>
      <c r="Y76" s="115" t="s">
        <v>45</v>
      </c>
      <c r="Z76" s="108">
        <f>IF($E76=0,F65*$E$65,SUM(Z66:Z75)*$E$65)</f>
        <v>0</v>
      </c>
      <c r="AA76" s="108">
        <f t="shared" ref="AA76:AP76" si="57">IF($E76=0,G65*$E$65,SUM(AA66:AA75)*$E$65)</f>
        <v>0</v>
      </c>
      <c r="AB76" s="108">
        <f t="shared" si="57"/>
        <v>0</v>
      </c>
      <c r="AC76" s="108">
        <f t="shared" si="57"/>
        <v>0</v>
      </c>
      <c r="AD76" s="108">
        <f t="shared" si="57"/>
        <v>0</v>
      </c>
      <c r="AE76" s="108">
        <f t="shared" si="57"/>
        <v>0</v>
      </c>
      <c r="AF76" s="108">
        <f t="shared" si="57"/>
        <v>0</v>
      </c>
      <c r="AG76" s="108">
        <f t="shared" si="57"/>
        <v>0</v>
      </c>
      <c r="AH76" s="108">
        <f t="shared" si="57"/>
        <v>0</v>
      </c>
      <c r="AI76" s="108">
        <f t="shared" si="57"/>
        <v>0</v>
      </c>
      <c r="AJ76" s="108">
        <f t="shared" si="57"/>
        <v>0</v>
      </c>
      <c r="AK76" s="108">
        <f t="shared" si="57"/>
        <v>0</v>
      </c>
      <c r="AL76" s="108">
        <f t="shared" si="57"/>
        <v>0</v>
      </c>
      <c r="AM76" s="108">
        <f t="shared" si="57"/>
        <v>0</v>
      </c>
      <c r="AN76" s="108">
        <f t="shared" si="57"/>
        <v>0</v>
      </c>
      <c r="AO76" s="108">
        <f t="shared" si="57"/>
        <v>0</v>
      </c>
      <c r="AP76" s="108">
        <f t="shared" si="57"/>
        <v>0</v>
      </c>
      <c r="AQ76" s="121"/>
      <c r="AR76" s="109">
        <f>SUM(Z76:AP76)</f>
        <v>0</v>
      </c>
    </row>
    <row r="77" spans="1:63" s="48" customFormat="1">
      <c r="A77" s="52"/>
      <c r="B77" s="52"/>
      <c r="C77" s="52"/>
      <c r="D77" s="52"/>
      <c r="E77" s="52"/>
      <c r="F77" s="52"/>
      <c r="G77" s="52"/>
      <c r="H77" s="52"/>
      <c r="I77" s="52"/>
      <c r="J77" s="52"/>
      <c r="K77" s="52"/>
      <c r="L77" s="52"/>
      <c r="M77" s="52"/>
      <c r="N77" s="52"/>
      <c r="O77" s="52"/>
      <c r="P77" s="52"/>
      <c r="Q77" s="52"/>
      <c r="R77" s="52"/>
      <c r="S77" s="52"/>
      <c r="T77" s="52"/>
      <c r="U77" s="52"/>
      <c r="V77" s="52"/>
      <c r="W77" s="64"/>
      <c r="Y77" s="116" t="s">
        <v>41</v>
      </c>
      <c r="Z77" s="141">
        <f>$B$4*Z76</f>
        <v>0</v>
      </c>
      <c r="AA77" s="141">
        <f t="shared" ref="AA77:AP77" si="58">$B$4*AA76</f>
        <v>0</v>
      </c>
      <c r="AB77" s="141">
        <f t="shared" si="58"/>
        <v>0</v>
      </c>
      <c r="AC77" s="141">
        <f t="shared" si="58"/>
        <v>0</v>
      </c>
      <c r="AD77" s="141">
        <f t="shared" si="58"/>
        <v>0</v>
      </c>
      <c r="AE77" s="141">
        <f t="shared" si="58"/>
        <v>0</v>
      </c>
      <c r="AF77" s="141">
        <f t="shared" si="58"/>
        <v>0</v>
      </c>
      <c r="AG77" s="141">
        <f t="shared" si="58"/>
        <v>0</v>
      </c>
      <c r="AH77" s="141">
        <f t="shared" si="58"/>
        <v>0</v>
      </c>
      <c r="AI77" s="141">
        <f t="shared" si="58"/>
        <v>0</v>
      </c>
      <c r="AJ77" s="141">
        <f t="shared" si="58"/>
        <v>0</v>
      </c>
      <c r="AK77" s="141">
        <f t="shared" si="58"/>
        <v>0</v>
      </c>
      <c r="AL77" s="141">
        <f t="shared" si="58"/>
        <v>0</v>
      </c>
      <c r="AM77" s="141">
        <f t="shared" si="58"/>
        <v>0</v>
      </c>
      <c r="AN77" s="141">
        <f t="shared" si="58"/>
        <v>0</v>
      </c>
      <c r="AO77" s="141">
        <f t="shared" si="58"/>
        <v>0</v>
      </c>
      <c r="AP77" s="141">
        <f t="shared" si="58"/>
        <v>0</v>
      </c>
      <c r="AQ77" s="141"/>
      <c r="AR77" s="142">
        <f t="shared" ref="AR77:AR78" si="59">SUM(Z77:AP77)</f>
        <v>0</v>
      </c>
    </row>
    <row r="78" spans="1:63" ht="16.5" thickBot="1">
      <c r="A78" s="312"/>
      <c r="B78" s="312"/>
      <c r="C78" s="312"/>
      <c r="D78" s="49"/>
      <c r="E78" s="44"/>
      <c r="F78" s="65"/>
      <c r="G78" s="65"/>
      <c r="H78" s="65"/>
      <c r="I78" s="65"/>
      <c r="J78" s="65"/>
      <c r="K78" s="65"/>
      <c r="L78" s="65"/>
      <c r="M78" s="65"/>
      <c r="N78" s="65"/>
      <c r="O78" s="65"/>
      <c r="P78" s="65"/>
      <c r="Q78" s="65"/>
      <c r="R78" s="65"/>
      <c r="S78" s="65"/>
      <c r="T78" s="65"/>
      <c r="U78" s="65"/>
      <c r="V78" s="44"/>
      <c r="W78" s="66"/>
      <c r="Y78" s="117" t="s">
        <v>42</v>
      </c>
      <c r="Z78" s="118">
        <f>$D$3*Z76</f>
        <v>0</v>
      </c>
      <c r="AA78" s="118">
        <f t="shared" ref="AA78:AP78" si="60">$D$3*AA76</f>
        <v>0</v>
      </c>
      <c r="AB78" s="118">
        <f t="shared" si="60"/>
        <v>0</v>
      </c>
      <c r="AC78" s="118">
        <f t="shared" si="60"/>
        <v>0</v>
      </c>
      <c r="AD78" s="118">
        <f t="shared" si="60"/>
        <v>0</v>
      </c>
      <c r="AE78" s="118">
        <f t="shared" si="60"/>
        <v>0</v>
      </c>
      <c r="AF78" s="118">
        <f t="shared" si="60"/>
        <v>0</v>
      </c>
      <c r="AG78" s="118">
        <f t="shared" si="60"/>
        <v>0</v>
      </c>
      <c r="AH78" s="118">
        <f t="shared" si="60"/>
        <v>0</v>
      </c>
      <c r="AI78" s="118">
        <f t="shared" si="60"/>
        <v>0</v>
      </c>
      <c r="AJ78" s="118">
        <f t="shared" si="60"/>
        <v>0</v>
      </c>
      <c r="AK78" s="118">
        <f t="shared" si="60"/>
        <v>0</v>
      </c>
      <c r="AL78" s="118">
        <f t="shared" si="60"/>
        <v>0</v>
      </c>
      <c r="AM78" s="118">
        <f t="shared" si="60"/>
        <v>0</v>
      </c>
      <c r="AN78" s="118">
        <f t="shared" si="60"/>
        <v>0</v>
      </c>
      <c r="AO78" s="118">
        <f t="shared" si="60"/>
        <v>0</v>
      </c>
      <c r="AP78" s="118">
        <f t="shared" si="60"/>
        <v>0</v>
      </c>
      <c r="AQ78" s="118"/>
      <c r="AR78" s="119">
        <f t="shared" si="59"/>
        <v>0</v>
      </c>
    </row>
    <row r="84" spans="44:44">
      <c r="AR84" s="50"/>
    </row>
  </sheetData>
  <sheetProtection sheet="1" objects="1" scenarios="1" selectLockedCells="1"/>
  <customSheetViews>
    <customSheetView guid="{1F78B85E-7B4B-44AB-A816-2D99AE98BDB1}" scale="75" showPageBreaks="1" printArea="1" hiddenRows="1" hiddenColumns="1" view="pageBreakPreview">
      <pane xSplit="2" ySplit="8" topLeftCell="C65" activePane="bottomRight" state="frozenSplit"/>
      <selection pane="bottomRight" activeCell="B69" sqref="B69"/>
      <colBreaks count="1" manualBreakCount="1">
        <brk id="23" max="77" man="1"/>
      </colBreaks>
      <pageMargins left="0.7" right="0.7" top="0.75" bottom="0.75" header="0.3" footer="0.3"/>
      <pageSetup paperSize="5" scale="30" fitToWidth="4" fitToHeight="2" orientation="landscape" r:id="rId1"/>
    </customSheetView>
    <customSheetView guid="{59AA74CF-730E-43C5-A1DE-042BD728EC1B}" scale="81" showPageBreaks="1" printArea="1" hiddenRows="1" hiddenColumns="1" view="pageBreakPreview">
      <pane xSplit="2" ySplit="8" topLeftCell="C9" activePane="bottomRight" state="frozenSplit"/>
      <selection pane="bottomRight" activeCell="C4" sqref="C4"/>
      <colBreaks count="1" manualBreakCount="1">
        <brk id="23" max="77" man="1"/>
      </colBreaks>
      <pageMargins left="0.7" right="0.7" top="0.75" bottom="0.75" header="0.3" footer="0.3"/>
      <pageSetup scale="30" fitToWidth="4" fitToHeight="2" orientation="landscape" r:id="rId2"/>
    </customSheetView>
    <customSheetView guid="{56089BE4-577D-40E7-8DAF-6AB958256414}" scale="75" showPageBreaks="1" printArea="1" hiddenRows="1" hiddenColumns="1" view="pageBreakPreview">
      <pane xSplit="2" ySplit="8" topLeftCell="C66" activePane="bottomRight" state="frozenSplit"/>
      <selection pane="bottomRight" activeCell="A67" sqref="A67"/>
      <pageMargins left="0.7" right="0.7" top="0.75" bottom="0.75" header="0.3" footer="0.3"/>
      <pageSetup paperSize="5" scale="24" fitToWidth="2" fitToHeight="2" orientation="landscape" r:id="rId3"/>
    </customSheetView>
    <customSheetView guid="{11996575-36FE-A240-991A-42C9751D8761}" scale="60" showPageBreaks="1" printArea="1" hiddenRows="1" hiddenColumns="1">
      <pane xSplit="2" ySplit="8" topLeftCell="C9" activePane="bottomRight" state="frozenSplit"/>
      <selection pane="bottomRight" activeCell="B2" sqref="B2"/>
      <pageMargins left="0.7" right="0.7" top="0.75" bottom="0.75" header="0.3" footer="0.3"/>
      <pageSetup paperSize="5" scale="24" fitToWidth="2" fitToHeight="2" orientation="landscape" r:id="rId4"/>
    </customSheetView>
  </customSheetViews>
  <mergeCells count="7">
    <mergeCell ref="AT4:BJ4"/>
    <mergeCell ref="A78:C78"/>
    <mergeCell ref="B1:C1"/>
    <mergeCell ref="Z5:AQ5"/>
    <mergeCell ref="Y4:AP4"/>
    <mergeCell ref="F4:W4"/>
    <mergeCell ref="F5:W5"/>
  </mergeCells>
  <phoneticPr fontId="20" type="noConversion"/>
  <conditionalFormatting sqref="AR7:AR8">
    <cfRule type="expression" dxfId="33" priority="39">
      <formula>$AR$7=1</formula>
    </cfRule>
  </conditionalFormatting>
  <conditionalFormatting sqref="W9:W76">
    <cfRule type="cellIs" dxfId="32" priority="38" operator="equal">
      <formula>1</formula>
    </cfRule>
  </conditionalFormatting>
  <conditionalFormatting sqref="D7:E7 B7">
    <cfRule type="cellIs" dxfId="31" priority="8" operator="equal">
      <formula>1</formula>
    </cfRule>
    <cfRule type="cellIs" dxfId="30" priority="12" operator="notEqual">
      <formula>1</formula>
    </cfRule>
  </conditionalFormatting>
  <conditionalFormatting sqref="E20 E34 E48 E62 E76">
    <cfRule type="cellIs" dxfId="29" priority="3" stopIfTrue="1" operator="equal">
      <formula>0</formula>
    </cfRule>
    <cfRule type="cellIs" dxfId="28" priority="4" stopIfTrue="1" operator="equal">
      <formula>1</formula>
    </cfRule>
    <cfRule type="cellIs" dxfId="27" priority="11" stopIfTrue="1" operator="greaterThan">
      <formula>1</formula>
    </cfRule>
  </conditionalFormatting>
  <conditionalFormatting sqref="F9:V9">
    <cfRule type="expression" dxfId="26" priority="23">
      <formula>$E$20&gt;0</formula>
    </cfRule>
    <cfRule type="expression" dxfId="25" priority="36">
      <formula>$E$20=0</formula>
    </cfRule>
  </conditionalFormatting>
  <conditionalFormatting sqref="F66:V75">
    <cfRule type="expression" dxfId="24" priority="17">
      <formula>$E$76=0</formula>
    </cfRule>
  </conditionalFormatting>
  <conditionalFormatting sqref="F65:V65">
    <cfRule type="expression" dxfId="23" priority="22">
      <formula>$E$76&gt;0</formula>
    </cfRule>
    <cfRule type="expression" dxfId="22" priority="28">
      <formula>$E$76=0</formula>
    </cfRule>
  </conditionalFormatting>
  <conditionalFormatting sqref="F52:V61">
    <cfRule type="expression" dxfId="21" priority="14">
      <formula>$E$62=0</formula>
    </cfRule>
    <cfRule type="expression" dxfId="20" priority="27">
      <formula>$E$62&gt;0</formula>
    </cfRule>
  </conditionalFormatting>
  <conditionalFormatting sqref="F38:V47">
    <cfRule type="expression" dxfId="19" priority="20">
      <formula>$E$48=0</formula>
    </cfRule>
    <cfRule type="expression" dxfId="18" priority="31">
      <formula>$E$48&gt;0</formula>
    </cfRule>
  </conditionalFormatting>
  <conditionalFormatting sqref="F51:V51">
    <cfRule type="expression" dxfId="17" priority="19">
      <formula>$E$62&gt;0</formula>
    </cfRule>
    <cfRule type="expression" dxfId="16" priority="30">
      <formula>$E$62=0</formula>
    </cfRule>
  </conditionalFormatting>
  <conditionalFormatting sqref="F23:V23">
    <cfRule type="expression" dxfId="15" priority="21">
      <formula>$E34&gt;0</formula>
    </cfRule>
    <cfRule type="expression" dxfId="14" priority="33">
      <formula>$E$34=0</formula>
    </cfRule>
  </conditionalFormatting>
  <conditionalFormatting sqref="F24:V33">
    <cfRule type="expression" dxfId="13" priority="18">
      <formula>$E$34=0</formula>
    </cfRule>
    <cfRule type="expression" dxfId="12" priority="32">
      <formula>$E$34&gt;0</formula>
    </cfRule>
  </conditionalFormatting>
  <conditionalFormatting sqref="F10:V19">
    <cfRule type="expression" dxfId="11" priority="24">
      <formula>$E$20=0</formula>
    </cfRule>
    <cfRule type="expression" dxfId="10" priority="35">
      <formula>$E$20&gt;0</formula>
    </cfRule>
  </conditionalFormatting>
  <conditionalFormatting sqref="F10:V75">
    <cfRule type="expression" dxfId="9" priority="26" stopIfTrue="1">
      <formula>$E10="See Calculations"</formula>
    </cfRule>
  </conditionalFormatting>
  <conditionalFormatting sqref="G66:V75">
    <cfRule type="expression" dxfId="8" priority="29">
      <formula>$E$76&gt;0</formula>
    </cfRule>
  </conditionalFormatting>
  <conditionalFormatting sqref="B10:B19 B24:B33 B38:B47 B52:B61 B66:B75">
    <cfRule type="expression" dxfId="7" priority="9">
      <formula>IF($B10="",$D10&lt;&gt;"")</formula>
    </cfRule>
  </conditionalFormatting>
  <conditionalFormatting sqref="D7">
    <cfRule type="containsText" dxfId="6" priority="7" stopIfTrue="1" operator="containsText" text="Not Used">
      <formula>NOT(ISERROR(SEARCH("Not Used",D7)))</formula>
    </cfRule>
  </conditionalFormatting>
  <conditionalFormatting sqref="F37:V37">
    <cfRule type="expression" dxfId="5" priority="25">
      <formula>$E$48&gt;0</formula>
    </cfRule>
    <cfRule type="expression" dxfId="4" priority="34">
      <formula>$E48=0</formula>
    </cfRule>
  </conditionalFormatting>
  <conditionalFormatting sqref="D66:D75 D52:D61 D38:D47 D24:D33 D10:D19">
    <cfRule type="expression" dxfId="3" priority="5">
      <formula>IF($D10="",$B10&lt;&gt;"")</formula>
    </cfRule>
  </conditionalFormatting>
  <conditionalFormatting sqref="E20">
    <cfRule type="cellIs" dxfId="2" priority="13" operator="between">
      <formula>0</formula>
      <formula>1</formula>
    </cfRule>
  </conditionalFormatting>
  <conditionalFormatting sqref="C7">
    <cfRule type="cellIs" dxfId="1" priority="1" operator="notEqual">
      <formula>0</formula>
    </cfRule>
    <cfRule type="cellIs" dxfId="0" priority="2" operator="equal">
      <formula>0</formula>
    </cfRule>
  </conditionalFormatting>
  <dataValidations count="3">
    <dataValidation type="whole" allowBlank="1" showInputMessage="1" showErrorMessage="1" promptTitle="Enter a percentrage of time" prompt="Enter a percentage of time for the row between 0-100." sqref="F20:F22 F62:F64 F48:F50 F34:F37 G63:P63">
      <formula1>0</formula1>
      <formula2>100</formula2>
    </dataValidation>
    <dataValidation type="decimal" allowBlank="1" showInputMessage="1" showErrorMessage="1" sqref="D38:D47 D24:D33 D66:D75 D52:D61 D10:D19">
      <formula1>0</formula1>
      <formula2>1</formula2>
    </dataValidation>
    <dataValidation allowBlank="1" showInputMessage="1" showErrorMessage="1" promptTitle="Enter a percentrage of time" prompt="Enter a percentage of time for the row between 0-100." sqref="F24:F33 F10:F19 F38:F47 F52:F61 F65:F75"/>
  </dataValidations>
  <pageMargins left="0.7" right="0.7" top="0.75" bottom="0.75" header="0.3" footer="0.3"/>
  <pageSetup paperSize="5" scale="24" fitToWidth="2" fitToHeight="2" orientation="landscape"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Cells'!$A$2:$A$10</xm:f>
          </x14:formula1>
          <xm:sqref>B29:B35 B54:B63 B20:B21 B65:B75 B51 B23 B37 B48:B49</xm:sqref>
        </x14:dataValidation>
        <x14:dataValidation type="list" allowBlank="1" showInputMessage="1" showErrorMessage="1">
          <x14:formula1>
            <xm:f>'Reference Cells'!$A$2:$A$9</xm:f>
          </x14:formula1>
          <xm:sqref>B52:B53 B24:B28 B10:B19 B38:B47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
  <sheetViews>
    <sheetView workbookViewId="0">
      <selection activeCell="A2" sqref="A2"/>
    </sheetView>
  </sheetViews>
  <sheetFormatPr defaultColWidth="11" defaultRowHeight="15.75"/>
  <sheetData>
    <row r="1" spans="1:1" ht="26.25">
      <c r="A1" s="146" t="s">
        <v>48</v>
      </c>
    </row>
    <row r="2" spans="1:1" ht="21">
      <c r="A2" s="147" t="s">
        <v>49</v>
      </c>
    </row>
    <row r="3" spans="1:1">
      <c r="A3" t="s">
        <v>50</v>
      </c>
    </row>
  </sheetData>
  <sheetProtection sheet="1" objects="1" scenarios="1" selectLockedCells="1"/>
  <customSheetViews>
    <customSheetView guid="{1F78B85E-7B4B-44AB-A816-2D99AE98BDB1}" showPageBreaks="1">
      <selection activeCell="A2" sqref="A2"/>
      <pageMargins left="0.7" right="0.7" top="0.75" bottom="0.75" header="0.3" footer="0.3"/>
      <pageSetup orientation="portrait" r:id="rId1"/>
    </customSheetView>
    <customSheetView guid="{59AA74CF-730E-43C5-A1DE-042BD728EC1B}">
      <selection activeCell="A2" sqref="A2"/>
      <pageMargins left="0.7" right="0.7" top="0.75" bottom="0.75" header="0.3" footer="0.3"/>
    </customSheetView>
    <customSheetView guid="{56089BE4-577D-40E7-8DAF-6AB958256414}">
      <selection activeCell="A2" sqref="A2"/>
      <pageMargins left="0.7" right="0.7" top="0.75" bottom="0.75" header="0.3" footer="0.3"/>
    </customSheetView>
    <customSheetView guid="{11996575-36FE-A240-991A-42C9751D8761}">
      <selection activeCell="A2" sqref="A2"/>
      <pageMargins left="0.7" right="0.7" top="0.75" bottom="0.75" header="0.3" footer="0.3"/>
      <pageSetup orientation="portrait"/>
    </customSheetView>
  </customSheetView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36"/>
  <sheetViews>
    <sheetView workbookViewId="0">
      <pane xSplit="1" ySplit="4" topLeftCell="B5" activePane="bottomRight" state="frozenSplit"/>
      <selection pane="topRight" activeCell="B1" sqref="B1"/>
      <selection pane="bottomLeft" activeCell="A5" sqref="A5"/>
      <selection pane="bottomRight" activeCell="A36" sqref="A36"/>
    </sheetView>
  </sheetViews>
  <sheetFormatPr defaultColWidth="11" defaultRowHeight="15.75"/>
  <cols>
    <col min="1" max="1" width="60.125" bestFit="1" customWidth="1"/>
    <col min="2" max="18" width="14.125" customWidth="1"/>
    <col min="19" max="19" width="14" customWidth="1"/>
  </cols>
  <sheetData>
    <row r="1" spans="1:19" s="213" customFormat="1" ht="39.950000000000003" customHeight="1">
      <c r="A1" s="246" t="s">
        <v>51</v>
      </c>
      <c r="B1" s="247"/>
      <c r="C1" s="247"/>
      <c r="D1" s="247"/>
      <c r="E1" s="247"/>
      <c r="F1" s="247"/>
      <c r="G1" s="247"/>
      <c r="H1" s="247"/>
      <c r="I1" s="247"/>
      <c r="J1" s="247"/>
      <c r="K1" s="247"/>
      <c r="L1" s="247"/>
      <c r="M1" s="247"/>
      <c r="N1" s="247"/>
      <c r="O1" s="247"/>
      <c r="P1" s="247"/>
      <c r="Q1" s="247"/>
      <c r="R1" s="247"/>
      <c r="S1" s="247"/>
    </row>
    <row r="3" spans="1:19">
      <c r="B3" s="215" t="str">
        <f>'Fund Stats'!B3</f>
        <v>FUND</v>
      </c>
      <c r="C3" s="215" t="str">
        <f>'Fund Stats'!C3</f>
        <v>FUND</v>
      </c>
      <c r="D3" s="215" t="str">
        <f>'Fund Stats'!D3</f>
        <v>FUND</v>
      </c>
      <c r="E3" s="215" t="str">
        <f>'Fund Stats'!E3</f>
        <v>FUND</v>
      </c>
      <c r="F3" s="215" t="str">
        <f>'Fund Stats'!F3</f>
        <v>FUND</v>
      </c>
      <c r="G3" s="215" t="str">
        <f>'Fund Stats'!G3</f>
        <v>FUND</v>
      </c>
      <c r="H3" s="215" t="str">
        <f>'Fund Stats'!H3</f>
        <v>AVAILABLE</v>
      </c>
      <c r="I3" s="215" t="str">
        <f>'Fund Stats'!I3</f>
        <v>AVAILABLE</v>
      </c>
      <c r="J3" s="215" t="str">
        <f>'Fund Stats'!J3</f>
        <v>AVAILABLE</v>
      </c>
      <c r="K3" s="215" t="str">
        <f>'Fund Stats'!K3</f>
        <v>AVAILABLE</v>
      </c>
      <c r="L3" s="215" t="str">
        <f>'Fund Stats'!L3</f>
        <v>AVAILABLE</v>
      </c>
      <c r="M3" s="215" t="str">
        <f>'Fund Stats'!M3</f>
        <v>AVAILABLE</v>
      </c>
      <c r="N3" s="215" t="str">
        <f>'Fund Stats'!N3</f>
        <v>AVAILABLE</v>
      </c>
      <c r="O3" s="215" t="str">
        <f>'Fund Stats'!O3</f>
        <v>AVAILABLE</v>
      </c>
      <c r="P3" s="215" t="str">
        <f>'Fund Stats'!P3</f>
        <v>AVAILABLE</v>
      </c>
      <c r="Q3" s="215" t="str">
        <f>'Fund Stats'!Q3</f>
        <v>AVAILABLE</v>
      </c>
      <c r="R3" s="215" t="str">
        <f>'Fund Stats'!R3</f>
        <v>AVAILABLE</v>
      </c>
    </row>
    <row r="4" spans="1:19" ht="19.5" thickBot="1">
      <c r="A4" s="89" t="s">
        <v>52</v>
      </c>
      <c r="B4" s="236" t="str">
        <f>IF('Fund Stats'!B4&lt;&gt;0,'Fund Stats'!B4,"")</f>
        <v>Unresricted</v>
      </c>
      <c r="C4" s="236" t="str">
        <f>IF('Fund Stats'!C4&lt;&gt;0,'Fund Stats'!C4,"")</f>
        <v>Operating Fund</v>
      </c>
      <c r="D4" s="236" t="str">
        <f>IF('Fund Stats'!D4&lt;&gt;0,'Fund Stats'!D4,"")</f>
        <v>Agency Endowment</v>
      </c>
      <c r="E4" s="236" t="str">
        <f>IF('Fund Stats'!E4&lt;&gt;0,'Fund Stats'!E4,"")</f>
        <v>DAF</v>
      </c>
      <c r="F4" s="236" t="str">
        <f>IF('Fund Stats'!F4&lt;&gt;0,'Fund Stats'!F4,"")</f>
        <v>Field of Interest</v>
      </c>
      <c r="G4" s="236" t="str">
        <f>IF('Fund Stats'!G4&lt;&gt;0,'Fund Stats'!G4,"")</f>
        <v>Scholarships</v>
      </c>
      <c r="H4" s="236" t="str">
        <f>IF('Fund Stats'!H4&lt;&gt;0,'Fund Stats'!H4,"")</f>
        <v/>
      </c>
      <c r="I4" s="236" t="str">
        <f>IF('Fund Stats'!I4&lt;&gt;0,'Fund Stats'!I4,"")</f>
        <v/>
      </c>
      <c r="J4" s="236" t="str">
        <f>IF('Fund Stats'!J4&lt;&gt;0,'Fund Stats'!J4,"")</f>
        <v/>
      </c>
      <c r="K4" s="236" t="str">
        <f>IF('Fund Stats'!K4&lt;&gt;0,'Fund Stats'!K4,"")</f>
        <v/>
      </c>
      <c r="L4" s="236" t="str">
        <f>IF('Fund Stats'!L4&lt;&gt;0,'Fund Stats'!L4,"")</f>
        <v/>
      </c>
      <c r="M4" s="236" t="str">
        <f>IF('Fund Stats'!M4&lt;&gt;0,'Fund Stats'!M4,"")</f>
        <v/>
      </c>
      <c r="N4" s="236" t="str">
        <f>IF('Fund Stats'!N4&lt;&gt;0,'Fund Stats'!N4,"")</f>
        <v/>
      </c>
      <c r="O4" s="236" t="str">
        <f>IF('Fund Stats'!O4&lt;&gt;0,'Fund Stats'!O4,"")</f>
        <v/>
      </c>
      <c r="P4" s="236" t="str">
        <f>IF('Fund Stats'!P4&lt;&gt;0,'Fund Stats'!P4,"")</f>
        <v/>
      </c>
      <c r="Q4" s="236" t="str">
        <f>IF('Fund Stats'!Q4&lt;&gt;0,'Fund Stats'!Q4,"")</f>
        <v/>
      </c>
      <c r="R4" s="236" t="str">
        <f>IF('Fund Stats'!R4&lt;&gt;0,'Fund Stats'!R4,"")</f>
        <v/>
      </c>
      <c r="S4" s="145" t="s">
        <v>53</v>
      </c>
    </row>
    <row r="5" spans="1:19">
      <c r="A5" s="23" t="s">
        <v>54</v>
      </c>
      <c r="B5" s="143">
        <f>SUM(TimeEntry:TimeEnd!Z21)</f>
        <v>0</v>
      </c>
      <c r="C5" s="143">
        <f>SUM(TimeEntry:TimeEnd!AA21)</f>
        <v>0</v>
      </c>
      <c r="D5" s="143">
        <f>SUM(TimeEntry:TimeEnd!AB21)</f>
        <v>0</v>
      </c>
      <c r="E5" s="143">
        <f>SUM(TimeEntry:TimeEnd!AC21)</f>
        <v>0</v>
      </c>
      <c r="F5" s="143">
        <f>SUM(TimeEntry:TimeEnd!AD21)</f>
        <v>0</v>
      </c>
      <c r="G5" s="143">
        <f>SUM(TimeEntry:TimeEnd!AE21)</f>
        <v>0</v>
      </c>
      <c r="H5" s="143">
        <f>SUM(TimeEntry:TimeEnd!AF21)</f>
        <v>0</v>
      </c>
      <c r="I5" s="143">
        <f>SUM(TimeEntry:TimeEnd!AG21)</f>
        <v>0</v>
      </c>
      <c r="J5" s="143">
        <f>SUM(TimeEntry:TimeEnd!AH21)</f>
        <v>0</v>
      </c>
      <c r="K5" s="143">
        <f>SUM(TimeEntry:TimeEnd!AI21)</f>
        <v>0</v>
      </c>
      <c r="L5" s="143">
        <f>SUM(TimeEntry:TimeEnd!AJ21)</f>
        <v>0</v>
      </c>
      <c r="M5" s="143">
        <f>SUM(TimeEntry:TimeEnd!AK21)</f>
        <v>0</v>
      </c>
      <c r="N5" s="143">
        <f>SUM(TimeEntry:TimeEnd!AL21)</f>
        <v>0</v>
      </c>
      <c r="O5" s="143">
        <f>SUM(TimeEntry:TimeEnd!AM21)</f>
        <v>0</v>
      </c>
      <c r="P5" s="143">
        <f>SUM(TimeEntry:TimeEnd!AN21)</f>
        <v>0</v>
      </c>
      <c r="Q5" s="143">
        <f>SUM(TimeEntry:TimeEnd!AO21)</f>
        <v>0</v>
      </c>
      <c r="R5" s="143">
        <f>SUM(TimeEntry:TimeEnd!AP21)</f>
        <v>0</v>
      </c>
      <c r="S5" s="128">
        <f>SUM(B5:R5)</f>
        <v>0</v>
      </c>
    </row>
    <row r="6" spans="1:19">
      <c r="A6" s="23" t="s">
        <v>43</v>
      </c>
      <c r="B6" s="143">
        <f>SUM(TimeEntry:TimeEnd!Z35)</f>
        <v>0</v>
      </c>
      <c r="C6" s="143">
        <f>SUM(TimeEntry:TimeEnd!AA35)</f>
        <v>0</v>
      </c>
      <c r="D6" s="143">
        <f>SUM(TimeEntry:TimeEnd!AB35)</f>
        <v>0</v>
      </c>
      <c r="E6" s="143">
        <f>SUM(TimeEntry:TimeEnd!AC35)</f>
        <v>0</v>
      </c>
      <c r="F6" s="143">
        <f>SUM(TimeEntry:TimeEnd!AD35)</f>
        <v>0</v>
      </c>
      <c r="G6" s="143">
        <f>SUM(TimeEntry:TimeEnd!AE35)</f>
        <v>0</v>
      </c>
      <c r="H6" s="143">
        <f>SUM(TimeEntry:TimeEnd!AF35)</f>
        <v>0</v>
      </c>
      <c r="I6" s="143">
        <f>SUM(TimeEntry:TimeEnd!AG35)</f>
        <v>0</v>
      </c>
      <c r="J6" s="143">
        <f>SUM(TimeEntry:TimeEnd!AH35)</f>
        <v>0</v>
      </c>
      <c r="K6" s="143">
        <f>SUM(TimeEntry:TimeEnd!AI35)</f>
        <v>0</v>
      </c>
      <c r="L6" s="143">
        <f>SUM(TimeEntry:TimeEnd!AJ35)</f>
        <v>0</v>
      </c>
      <c r="M6" s="143">
        <f>SUM(TimeEntry:TimeEnd!AK35)</f>
        <v>0</v>
      </c>
      <c r="N6" s="143">
        <f>SUM(TimeEntry:TimeEnd!AL35)</f>
        <v>0</v>
      </c>
      <c r="O6" s="143">
        <f>SUM(TimeEntry:TimeEnd!AM35)</f>
        <v>0</v>
      </c>
      <c r="P6" s="143">
        <f>SUM(TimeEntry:TimeEnd!AN35)</f>
        <v>0</v>
      </c>
      <c r="Q6" s="143">
        <f>SUM(TimeEntry:TimeEnd!AO35)</f>
        <v>0</v>
      </c>
      <c r="R6" s="143">
        <f>SUM(TimeEntry:TimeEnd!AP35)</f>
        <v>0</v>
      </c>
      <c r="S6" s="128">
        <f t="shared" ref="S6:S9" si="0">SUM(B6:R6)</f>
        <v>0</v>
      </c>
    </row>
    <row r="7" spans="1:19">
      <c r="A7" s="23" t="s">
        <v>55</v>
      </c>
      <c r="B7" s="143">
        <f>SUM(TimeEntry:TimeEnd!Z49)</f>
        <v>0</v>
      </c>
      <c r="C7" s="143">
        <f>SUM(TimeEntry:TimeEnd!AA49)</f>
        <v>0</v>
      </c>
      <c r="D7" s="143">
        <f>SUM(TimeEntry:TimeEnd!AB49)</f>
        <v>0</v>
      </c>
      <c r="E7" s="143">
        <f>SUM(TimeEntry:TimeEnd!AC49)</f>
        <v>0</v>
      </c>
      <c r="F7" s="143">
        <f>SUM(TimeEntry:TimeEnd!AD49)</f>
        <v>0</v>
      </c>
      <c r="G7" s="143">
        <f>SUM(TimeEntry:TimeEnd!AE49)</f>
        <v>0</v>
      </c>
      <c r="H7" s="143">
        <f>SUM(TimeEntry:TimeEnd!AF49)</f>
        <v>0</v>
      </c>
      <c r="I7" s="143">
        <f>SUM(TimeEntry:TimeEnd!AG49)</f>
        <v>0</v>
      </c>
      <c r="J7" s="143">
        <f>SUM(TimeEntry:TimeEnd!AH49)</f>
        <v>0</v>
      </c>
      <c r="K7" s="143">
        <f>SUM(TimeEntry:TimeEnd!AI49)</f>
        <v>0</v>
      </c>
      <c r="L7" s="143">
        <f>SUM(TimeEntry:TimeEnd!AJ49)</f>
        <v>0</v>
      </c>
      <c r="M7" s="143">
        <f>SUM(TimeEntry:TimeEnd!AK49)</f>
        <v>0</v>
      </c>
      <c r="N7" s="143">
        <f>SUM(TimeEntry:TimeEnd!AL49)</f>
        <v>0</v>
      </c>
      <c r="O7" s="143">
        <f>SUM(TimeEntry:TimeEnd!AM49)</f>
        <v>0</v>
      </c>
      <c r="P7" s="143">
        <f>SUM(TimeEntry:TimeEnd!AN49)</f>
        <v>0</v>
      </c>
      <c r="Q7" s="143">
        <f>SUM(TimeEntry:TimeEnd!AO49)</f>
        <v>0</v>
      </c>
      <c r="R7" s="143">
        <f>SUM(TimeEntry:TimeEnd!AP49)</f>
        <v>0</v>
      </c>
      <c r="S7" s="128">
        <f t="shared" si="0"/>
        <v>0</v>
      </c>
    </row>
    <row r="8" spans="1:19">
      <c r="A8" s="23" t="s">
        <v>56</v>
      </c>
      <c r="B8" s="143">
        <f>SUM(TimeEntry:TimeEnd!Z63)</f>
        <v>0</v>
      </c>
      <c r="C8" s="143">
        <f>SUM(TimeEntry:TimeEnd!AA63)</f>
        <v>0</v>
      </c>
      <c r="D8" s="143">
        <f>SUM(TimeEntry:TimeEnd!AB63)</f>
        <v>0</v>
      </c>
      <c r="E8" s="143">
        <f>SUM(TimeEntry:TimeEnd!AC63)</f>
        <v>0</v>
      </c>
      <c r="F8" s="143">
        <f>SUM(TimeEntry:TimeEnd!AD63)</f>
        <v>0</v>
      </c>
      <c r="G8" s="143">
        <f>SUM(TimeEntry:TimeEnd!AE63)</f>
        <v>0</v>
      </c>
      <c r="H8" s="143">
        <f>SUM(TimeEntry:TimeEnd!AF63)</f>
        <v>0</v>
      </c>
      <c r="I8" s="143">
        <f>SUM(TimeEntry:TimeEnd!AG63)</f>
        <v>0</v>
      </c>
      <c r="J8" s="143">
        <f>SUM(TimeEntry:TimeEnd!AH63)</f>
        <v>0</v>
      </c>
      <c r="K8" s="143">
        <f>SUM(TimeEntry:TimeEnd!AI63)</f>
        <v>0</v>
      </c>
      <c r="L8" s="143">
        <f>SUM(TimeEntry:TimeEnd!AJ63)</f>
        <v>0</v>
      </c>
      <c r="M8" s="143">
        <f>SUM(TimeEntry:TimeEnd!AK63)</f>
        <v>0</v>
      </c>
      <c r="N8" s="143">
        <f>SUM(TimeEntry:TimeEnd!AL63)</f>
        <v>0</v>
      </c>
      <c r="O8" s="143">
        <f>SUM(TimeEntry:TimeEnd!AM63)</f>
        <v>0</v>
      </c>
      <c r="P8" s="143">
        <f>SUM(TimeEntry:TimeEnd!AN63)</f>
        <v>0</v>
      </c>
      <c r="Q8" s="143">
        <f>SUM(TimeEntry:TimeEnd!AO63)</f>
        <v>0</v>
      </c>
      <c r="R8" s="143">
        <f>SUM(TimeEntry:TimeEnd!AP63)</f>
        <v>0</v>
      </c>
      <c r="S8" s="128">
        <f t="shared" si="0"/>
        <v>0</v>
      </c>
    </row>
    <row r="9" spans="1:19">
      <c r="A9" s="23" t="s">
        <v>57</v>
      </c>
      <c r="B9" s="143">
        <f>SUM(TimeEntry:TimeEnd!Z77)</f>
        <v>0</v>
      </c>
      <c r="C9" s="143">
        <f>SUM(TimeEntry:TimeEnd!AA77)</f>
        <v>0</v>
      </c>
      <c r="D9" s="143">
        <f>SUM(TimeEntry:TimeEnd!AB77)</f>
        <v>0</v>
      </c>
      <c r="E9" s="143">
        <f>SUM(TimeEntry:TimeEnd!AC77)</f>
        <v>0</v>
      </c>
      <c r="F9" s="143">
        <f>SUM(TimeEntry:TimeEnd!AD77)</f>
        <v>0</v>
      </c>
      <c r="G9" s="143">
        <f>SUM(TimeEntry:TimeEnd!AE77)</f>
        <v>0</v>
      </c>
      <c r="H9" s="143">
        <f>SUM(TimeEntry:TimeEnd!AF77)</f>
        <v>0</v>
      </c>
      <c r="I9" s="143">
        <f>SUM(TimeEntry:TimeEnd!AG77)</f>
        <v>0</v>
      </c>
      <c r="J9" s="143">
        <f>SUM(TimeEntry:TimeEnd!AH77)</f>
        <v>0</v>
      </c>
      <c r="K9" s="143">
        <f>SUM(TimeEntry:TimeEnd!AI77)</f>
        <v>0</v>
      </c>
      <c r="L9" s="143">
        <f>SUM(TimeEntry:TimeEnd!AJ77)</f>
        <v>0</v>
      </c>
      <c r="M9" s="143">
        <f>SUM(TimeEntry:TimeEnd!AK77)</f>
        <v>0</v>
      </c>
      <c r="N9" s="143">
        <f>SUM(TimeEntry:TimeEnd!AL77)</f>
        <v>0</v>
      </c>
      <c r="O9" s="143">
        <f>SUM(TimeEntry:TimeEnd!AM77)</f>
        <v>0</v>
      </c>
      <c r="P9" s="143">
        <f>SUM(TimeEntry:TimeEnd!AN77)</f>
        <v>0</v>
      </c>
      <c r="Q9" s="143">
        <f>SUM(TimeEntry:TimeEnd!AO77)</f>
        <v>0</v>
      </c>
      <c r="R9" s="143">
        <f>SUM(TimeEntry:TimeEnd!AP77)</f>
        <v>0</v>
      </c>
      <c r="S9" s="128">
        <f t="shared" si="0"/>
        <v>0</v>
      </c>
    </row>
    <row r="10" spans="1:19">
      <c r="A10" s="3"/>
      <c r="B10" s="144"/>
      <c r="C10" s="144"/>
      <c r="D10" s="144"/>
      <c r="E10" s="144"/>
      <c r="F10" s="144"/>
      <c r="G10" s="144"/>
      <c r="H10" s="144"/>
      <c r="I10" s="144"/>
      <c r="J10" s="144"/>
      <c r="K10" s="144"/>
      <c r="L10" s="144"/>
      <c r="M10" s="144"/>
      <c r="N10" s="144"/>
      <c r="O10" s="144"/>
      <c r="P10" s="144"/>
      <c r="Q10" s="144"/>
      <c r="R10" s="144"/>
    </row>
    <row r="11" spans="1:19">
      <c r="A11" s="24" t="s">
        <v>140</v>
      </c>
      <c r="B11" s="143">
        <f>SUM(B5:B9)</f>
        <v>0</v>
      </c>
      <c r="C11" s="143">
        <f t="shared" ref="C11:R11" si="1">SUM(C5:C9)</f>
        <v>0</v>
      </c>
      <c r="D11" s="143">
        <f t="shared" si="1"/>
        <v>0</v>
      </c>
      <c r="E11" s="143">
        <f t="shared" si="1"/>
        <v>0</v>
      </c>
      <c r="F11" s="143">
        <f t="shared" si="1"/>
        <v>0</v>
      </c>
      <c r="G11" s="143">
        <f t="shared" si="1"/>
        <v>0</v>
      </c>
      <c r="H11" s="143">
        <f t="shared" si="1"/>
        <v>0</v>
      </c>
      <c r="I11" s="143">
        <f t="shared" si="1"/>
        <v>0</v>
      </c>
      <c r="J11" s="143">
        <f t="shared" si="1"/>
        <v>0</v>
      </c>
      <c r="K11" s="143">
        <f t="shared" si="1"/>
        <v>0</v>
      </c>
      <c r="L11" s="143">
        <f t="shared" si="1"/>
        <v>0</v>
      </c>
      <c r="M11" s="143">
        <f t="shared" si="1"/>
        <v>0</v>
      </c>
      <c r="N11" s="143">
        <f t="shared" si="1"/>
        <v>0</v>
      </c>
      <c r="O11" s="143">
        <f t="shared" si="1"/>
        <v>0</v>
      </c>
      <c r="P11" s="143">
        <f t="shared" si="1"/>
        <v>0</v>
      </c>
      <c r="Q11" s="143">
        <f t="shared" si="1"/>
        <v>0</v>
      </c>
      <c r="R11" s="143">
        <f t="shared" si="1"/>
        <v>0</v>
      </c>
      <c r="S11" s="128">
        <f>SUM(B11:R11)</f>
        <v>0</v>
      </c>
    </row>
    <row r="12" spans="1:19">
      <c r="A12" s="24" t="s">
        <v>58</v>
      </c>
      <c r="B12" s="39" t="e">
        <f>B11/$S$11</f>
        <v>#DIV/0!</v>
      </c>
      <c r="C12" s="39" t="e">
        <f t="shared" ref="C12:R12" si="2">C11/$S$11</f>
        <v>#DIV/0!</v>
      </c>
      <c r="D12" s="39" t="e">
        <f t="shared" si="2"/>
        <v>#DIV/0!</v>
      </c>
      <c r="E12" s="39" t="e">
        <f t="shared" si="2"/>
        <v>#DIV/0!</v>
      </c>
      <c r="F12" s="39" t="e">
        <f t="shared" si="2"/>
        <v>#DIV/0!</v>
      </c>
      <c r="G12" s="39" t="e">
        <f t="shared" si="2"/>
        <v>#DIV/0!</v>
      </c>
      <c r="H12" s="39" t="e">
        <f t="shared" si="2"/>
        <v>#DIV/0!</v>
      </c>
      <c r="I12" s="39" t="e">
        <f t="shared" si="2"/>
        <v>#DIV/0!</v>
      </c>
      <c r="J12" s="39" t="e">
        <f t="shared" si="2"/>
        <v>#DIV/0!</v>
      </c>
      <c r="K12" s="39" t="e">
        <f t="shared" si="2"/>
        <v>#DIV/0!</v>
      </c>
      <c r="L12" s="39" t="e">
        <f t="shared" si="2"/>
        <v>#DIV/0!</v>
      </c>
      <c r="M12" s="39" t="e">
        <f t="shared" si="2"/>
        <v>#DIV/0!</v>
      </c>
      <c r="N12" s="39" t="e">
        <f t="shared" si="2"/>
        <v>#DIV/0!</v>
      </c>
      <c r="O12" s="39" t="e">
        <f t="shared" si="2"/>
        <v>#DIV/0!</v>
      </c>
      <c r="P12" s="39" t="e">
        <f t="shared" si="2"/>
        <v>#DIV/0!</v>
      </c>
      <c r="Q12" s="39" t="e">
        <f t="shared" si="2"/>
        <v>#DIV/0!</v>
      </c>
      <c r="R12" s="39" t="e">
        <f t="shared" si="2"/>
        <v>#DIV/0!</v>
      </c>
      <c r="S12" s="33" t="e">
        <f t="shared" ref="S12:S14" si="3">SUM(B12:R12)</f>
        <v>#DIV/0!</v>
      </c>
    </row>
    <row r="13" spans="1:19" s="3" customFormat="1">
      <c r="A13" s="24" t="s">
        <v>141</v>
      </c>
      <c r="B13" s="137" t="e">
        <f>IF(B4="Operating Fund",0,B11+(B14*$C$11))</f>
        <v>#DIV/0!</v>
      </c>
      <c r="C13" s="137">
        <f t="shared" ref="C13:R13" si="4">IF(C4="Operating Fund",0,C11+(C14*$C$11))</f>
        <v>0</v>
      </c>
      <c r="D13" s="137" t="e">
        <f t="shared" si="4"/>
        <v>#DIV/0!</v>
      </c>
      <c r="E13" s="137" t="e">
        <f t="shared" si="4"/>
        <v>#DIV/0!</v>
      </c>
      <c r="F13" s="137" t="e">
        <f t="shared" si="4"/>
        <v>#DIV/0!</v>
      </c>
      <c r="G13" s="137" t="e">
        <f t="shared" si="4"/>
        <v>#DIV/0!</v>
      </c>
      <c r="H13" s="137" t="e">
        <f t="shared" si="4"/>
        <v>#DIV/0!</v>
      </c>
      <c r="I13" s="137" t="e">
        <f t="shared" si="4"/>
        <v>#DIV/0!</v>
      </c>
      <c r="J13" s="137" t="e">
        <f t="shared" si="4"/>
        <v>#DIV/0!</v>
      </c>
      <c r="K13" s="137" t="e">
        <f t="shared" si="4"/>
        <v>#DIV/0!</v>
      </c>
      <c r="L13" s="137" t="e">
        <f t="shared" si="4"/>
        <v>#DIV/0!</v>
      </c>
      <c r="M13" s="137" t="e">
        <f t="shared" si="4"/>
        <v>#DIV/0!</v>
      </c>
      <c r="N13" s="137" t="e">
        <f t="shared" si="4"/>
        <v>#DIV/0!</v>
      </c>
      <c r="O13" s="137" t="e">
        <f t="shared" si="4"/>
        <v>#DIV/0!</v>
      </c>
      <c r="P13" s="137" t="e">
        <f t="shared" si="4"/>
        <v>#DIV/0!</v>
      </c>
      <c r="Q13" s="137" t="e">
        <f t="shared" si="4"/>
        <v>#DIV/0!</v>
      </c>
      <c r="R13" s="137" t="e">
        <f t="shared" si="4"/>
        <v>#DIV/0!</v>
      </c>
      <c r="S13" s="144" t="e">
        <f t="shared" si="3"/>
        <v>#DIV/0!</v>
      </c>
    </row>
    <row r="14" spans="1:19">
      <c r="A14" s="24" t="s">
        <v>59</v>
      </c>
      <c r="B14" s="39" t="e">
        <f>IF(B4="operating fund",0,B11/($S$11-$C$11))</f>
        <v>#DIV/0!</v>
      </c>
      <c r="C14" s="39">
        <f t="shared" ref="C14:R14" si="5">IF(C4="operating fund",0,C11/($S$11-$C$11))</f>
        <v>0</v>
      </c>
      <c r="D14" s="39" t="e">
        <f t="shared" si="5"/>
        <v>#DIV/0!</v>
      </c>
      <c r="E14" s="39" t="e">
        <f t="shared" si="5"/>
        <v>#DIV/0!</v>
      </c>
      <c r="F14" s="39" t="e">
        <f t="shared" si="5"/>
        <v>#DIV/0!</v>
      </c>
      <c r="G14" s="39" t="e">
        <f t="shared" si="5"/>
        <v>#DIV/0!</v>
      </c>
      <c r="H14" s="39" t="e">
        <f t="shared" si="5"/>
        <v>#DIV/0!</v>
      </c>
      <c r="I14" s="39" t="e">
        <f t="shared" si="5"/>
        <v>#DIV/0!</v>
      </c>
      <c r="J14" s="39" t="e">
        <f t="shared" si="5"/>
        <v>#DIV/0!</v>
      </c>
      <c r="K14" s="39" t="e">
        <f t="shared" si="5"/>
        <v>#DIV/0!</v>
      </c>
      <c r="L14" s="39" t="e">
        <f t="shared" si="5"/>
        <v>#DIV/0!</v>
      </c>
      <c r="M14" s="39" t="e">
        <f t="shared" si="5"/>
        <v>#DIV/0!</v>
      </c>
      <c r="N14" s="39" t="e">
        <f t="shared" si="5"/>
        <v>#DIV/0!</v>
      </c>
      <c r="O14" s="39" t="e">
        <f t="shared" si="5"/>
        <v>#DIV/0!</v>
      </c>
      <c r="P14" s="39" t="e">
        <f t="shared" si="5"/>
        <v>#DIV/0!</v>
      </c>
      <c r="Q14" s="39" t="e">
        <f t="shared" si="5"/>
        <v>#DIV/0!</v>
      </c>
      <c r="R14" s="39" t="e">
        <f t="shared" si="5"/>
        <v>#DIV/0!</v>
      </c>
      <c r="S14" s="33" t="e">
        <f t="shared" si="3"/>
        <v>#DIV/0!</v>
      </c>
    </row>
    <row r="15" spans="1:19">
      <c r="B15" s="25"/>
      <c r="C15" s="25"/>
      <c r="D15" s="25"/>
      <c r="E15" s="25"/>
      <c r="F15" s="25"/>
      <c r="G15" s="25"/>
      <c r="H15" s="25"/>
      <c r="I15" s="25"/>
      <c r="J15" s="25"/>
      <c r="K15" s="25"/>
      <c r="L15" s="25"/>
      <c r="M15" s="25"/>
      <c r="N15" s="25"/>
      <c r="O15" s="25"/>
      <c r="P15" s="25"/>
      <c r="Q15" s="25"/>
      <c r="R15" s="25"/>
      <c r="S15" s="3"/>
    </row>
    <row r="16" spans="1:19">
      <c r="A16" s="88"/>
      <c r="B16" s="237" t="str">
        <f>B3</f>
        <v>FUND</v>
      </c>
      <c r="C16" s="237" t="str">
        <f t="shared" ref="C16:R16" si="6">C3</f>
        <v>FUND</v>
      </c>
      <c r="D16" s="237" t="str">
        <f t="shared" si="6"/>
        <v>FUND</v>
      </c>
      <c r="E16" s="237" t="str">
        <f t="shared" si="6"/>
        <v>FUND</v>
      </c>
      <c r="F16" s="237" t="str">
        <f t="shared" si="6"/>
        <v>FUND</v>
      </c>
      <c r="G16" s="237" t="str">
        <f t="shared" si="6"/>
        <v>FUND</v>
      </c>
      <c r="H16" s="237" t="str">
        <f t="shared" si="6"/>
        <v>AVAILABLE</v>
      </c>
      <c r="I16" s="237" t="str">
        <f t="shared" si="6"/>
        <v>AVAILABLE</v>
      </c>
      <c r="J16" s="237" t="str">
        <f t="shared" si="6"/>
        <v>AVAILABLE</v>
      </c>
      <c r="K16" s="237" t="str">
        <f t="shared" si="6"/>
        <v>AVAILABLE</v>
      </c>
      <c r="L16" s="237" t="str">
        <f t="shared" si="6"/>
        <v>AVAILABLE</v>
      </c>
      <c r="M16" s="237" t="str">
        <f t="shared" si="6"/>
        <v>AVAILABLE</v>
      </c>
      <c r="N16" s="237" t="str">
        <f t="shared" si="6"/>
        <v>AVAILABLE</v>
      </c>
      <c r="O16" s="237" t="str">
        <f t="shared" si="6"/>
        <v>AVAILABLE</v>
      </c>
      <c r="P16" s="237" t="str">
        <f t="shared" si="6"/>
        <v>AVAILABLE</v>
      </c>
      <c r="Q16" s="237" t="str">
        <f t="shared" si="6"/>
        <v>AVAILABLE</v>
      </c>
      <c r="R16" s="237" t="str">
        <f t="shared" si="6"/>
        <v>AVAILABLE</v>
      </c>
      <c r="S16" s="3"/>
    </row>
    <row r="17" spans="1:20">
      <c r="A17" s="90" t="s">
        <v>60</v>
      </c>
      <c r="B17" s="237" t="str">
        <f>B4</f>
        <v>Unresricted</v>
      </c>
      <c r="C17" s="237" t="str">
        <f t="shared" ref="C17:R17" si="7">C4</f>
        <v>Operating Fund</v>
      </c>
      <c r="D17" s="237" t="str">
        <f t="shared" si="7"/>
        <v>Agency Endowment</v>
      </c>
      <c r="E17" s="237" t="str">
        <f t="shared" si="7"/>
        <v>DAF</v>
      </c>
      <c r="F17" s="237" t="str">
        <f t="shared" si="7"/>
        <v>Field of Interest</v>
      </c>
      <c r="G17" s="237" t="str">
        <f t="shared" si="7"/>
        <v>Scholarships</v>
      </c>
      <c r="H17" s="237" t="str">
        <f t="shared" si="7"/>
        <v/>
      </c>
      <c r="I17" s="237" t="str">
        <f t="shared" si="7"/>
        <v/>
      </c>
      <c r="J17" s="237" t="str">
        <f t="shared" si="7"/>
        <v/>
      </c>
      <c r="K17" s="237" t="str">
        <f t="shared" si="7"/>
        <v/>
      </c>
      <c r="L17" s="237" t="str">
        <f t="shared" si="7"/>
        <v/>
      </c>
      <c r="M17" s="237" t="str">
        <f t="shared" si="7"/>
        <v/>
      </c>
      <c r="N17" s="237" t="str">
        <f t="shared" si="7"/>
        <v/>
      </c>
      <c r="O17" s="237" t="str">
        <f t="shared" si="7"/>
        <v/>
      </c>
      <c r="P17" s="237" t="str">
        <f t="shared" si="7"/>
        <v/>
      </c>
      <c r="Q17" s="237" t="str">
        <f t="shared" si="7"/>
        <v/>
      </c>
      <c r="R17" s="237" t="str">
        <f t="shared" si="7"/>
        <v/>
      </c>
      <c r="S17" s="3"/>
    </row>
    <row r="18" spans="1:20">
      <c r="A18" s="23" t="s">
        <v>61</v>
      </c>
      <c r="B18" s="39" t="e">
        <f>B27/$S$33</f>
        <v>#DIV/0!</v>
      </c>
      <c r="C18" s="39" t="e">
        <f t="shared" ref="C18:R22" si="8">C27/$S$33</f>
        <v>#DIV/0!</v>
      </c>
      <c r="D18" s="39" t="e">
        <f t="shared" si="8"/>
        <v>#DIV/0!</v>
      </c>
      <c r="E18" s="39" t="e">
        <f t="shared" si="8"/>
        <v>#DIV/0!</v>
      </c>
      <c r="F18" s="39" t="e">
        <f t="shared" si="8"/>
        <v>#DIV/0!</v>
      </c>
      <c r="G18" s="39" t="e">
        <f t="shared" si="8"/>
        <v>#DIV/0!</v>
      </c>
      <c r="H18" s="39" t="e">
        <f t="shared" si="8"/>
        <v>#DIV/0!</v>
      </c>
      <c r="I18" s="39" t="e">
        <f t="shared" si="8"/>
        <v>#DIV/0!</v>
      </c>
      <c r="J18" s="39" t="e">
        <f t="shared" si="8"/>
        <v>#DIV/0!</v>
      </c>
      <c r="K18" s="39" t="e">
        <f t="shared" si="8"/>
        <v>#DIV/0!</v>
      </c>
      <c r="L18" s="39" t="e">
        <f t="shared" si="8"/>
        <v>#DIV/0!</v>
      </c>
      <c r="M18" s="39" t="e">
        <f t="shared" si="8"/>
        <v>#DIV/0!</v>
      </c>
      <c r="N18" s="39" t="e">
        <f t="shared" si="8"/>
        <v>#DIV/0!</v>
      </c>
      <c r="O18" s="39" t="e">
        <f t="shared" si="8"/>
        <v>#DIV/0!</v>
      </c>
      <c r="P18" s="39" t="e">
        <f t="shared" si="8"/>
        <v>#DIV/0!</v>
      </c>
      <c r="Q18" s="39" t="e">
        <f t="shared" si="8"/>
        <v>#DIV/0!</v>
      </c>
      <c r="R18" s="39" t="e">
        <f t="shared" si="8"/>
        <v>#DIV/0!</v>
      </c>
      <c r="S18" s="33" t="e">
        <f>SUM(B18:R18)</f>
        <v>#DIV/0!</v>
      </c>
    </row>
    <row r="19" spans="1:20">
      <c r="A19" s="23" t="s">
        <v>54</v>
      </c>
      <c r="B19" s="39" t="e">
        <f t="shared" ref="B19:Q22" si="9">B28/$S$33</f>
        <v>#DIV/0!</v>
      </c>
      <c r="C19" s="39" t="e">
        <f t="shared" si="9"/>
        <v>#DIV/0!</v>
      </c>
      <c r="D19" s="39" t="e">
        <f t="shared" si="9"/>
        <v>#DIV/0!</v>
      </c>
      <c r="E19" s="39" t="e">
        <f t="shared" si="9"/>
        <v>#DIV/0!</v>
      </c>
      <c r="F19" s="39" t="e">
        <f t="shared" si="9"/>
        <v>#DIV/0!</v>
      </c>
      <c r="G19" s="39" t="e">
        <f t="shared" si="9"/>
        <v>#DIV/0!</v>
      </c>
      <c r="H19" s="39" t="e">
        <f t="shared" si="9"/>
        <v>#DIV/0!</v>
      </c>
      <c r="I19" s="39" t="e">
        <f t="shared" si="9"/>
        <v>#DIV/0!</v>
      </c>
      <c r="J19" s="39" t="e">
        <f t="shared" si="9"/>
        <v>#DIV/0!</v>
      </c>
      <c r="K19" s="39" t="e">
        <f t="shared" si="9"/>
        <v>#DIV/0!</v>
      </c>
      <c r="L19" s="39" t="e">
        <f t="shared" si="9"/>
        <v>#DIV/0!</v>
      </c>
      <c r="M19" s="39" t="e">
        <f t="shared" si="9"/>
        <v>#DIV/0!</v>
      </c>
      <c r="N19" s="39" t="e">
        <f t="shared" si="9"/>
        <v>#DIV/0!</v>
      </c>
      <c r="O19" s="39" t="e">
        <f t="shared" si="9"/>
        <v>#DIV/0!</v>
      </c>
      <c r="P19" s="39" t="e">
        <f t="shared" si="9"/>
        <v>#DIV/0!</v>
      </c>
      <c r="Q19" s="39" t="e">
        <f t="shared" si="9"/>
        <v>#DIV/0!</v>
      </c>
      <c r="R19" s="39" t="e">
        <f t="shared" si="8"/>
        <v>#DIV/0!</v>
      </c>
      <c r="S19" s="33" t="e">
        <f t="shared" ref="S19:S22" si="10">SUM(B19:R19)</f>
        <v>#DIV/0!</v>
      </c>
    </row>
    <row r="20" spans="1:20">
      <c r="A20" s="23" t="s">
        <v>44</v>
      </c>
      <c r="B20" s="39" t="e">
        <f t="shared" si="9"/>
        <v>#DIV/0!</v>
      </c>
      <c r="C20" s="39" t="e">
        <f t="shared" si="8"/>
        <v>#DIV/0!</v>
      </c>
      <c r="D20" s="39" t="e">
        <f t="shared" si="8"/>
        <v>#DIV/0!</v>
      </c>
      <c r="E20" s="39" t="e">
        <f t="shared" si="8"/>
        <v>#DIV/0!</v>
      </c>
      <c r="F20" s="39" t="e">
        <f t="shared" si="8"/>
        <v>#DIV/0!</v>
      </c>
      <c r="G20" s="39" t="e">
        <f t="shared" si="8"/>
        <v>#DIV/0!</v>
      </c>
      <c r="H20" s="39" t="e">
        <f t="shared" si="8"/>
        <v>#DIV/0!</v>
      </c>
      <c r="I20" s="39" t="e">
        <f t="shared" si="8"/>
        <v>#DIV/0!</v>
      </c>
      <c r="J20" s="39" t="e">
        <f t="shared" si="8"/>
        <v>#DIV/0!</v>
      </c>
      <c r="K20" s="39" t="e">
        <f t="shared" si="8"/>
        <v>#DIV/0!</v>
      </c>
      <c r="L20" s="39" t="e">
        <f t="shared" si="8"/>
        <v>#DIV/0!</v>
      </c>
      <c r="M20" s="39" t="e">
        <f t="shared" si="8"/>
        <v>#DIV/0!</v>
      </c>
      <c r="N20" s="39" t="e">
        <f t="shared" si="8"/>
        <v>#DIV/0!</v>
      </c>
      <c r="O20" s="39" t="e">
        <f t="shared" si="8"/>
        <v>#DIV/0!</v>
      </c>
      <c r="P20" s="39" t="e">
        <f t="shared" si="8"/>
        <v>#DIV/0!</v>
      </c>
      <c r="Q20" s="39" t="e">
        <f t="shared" si="8"/>
        <v>#DIV/0!</v>
      </c>
      <c r="R20" s="39" t="e">
        <f t="shared" si="8"/>
        <v>#DIV/0!</v>
      </c>
      <c r="S20" s="33" t="e">
        <f t="shared" si="10"/>
        <v>#DIV/0!</v>
      </c>
    </row>
    <row r="21" spans="1:20">
      <c r="A21" s="23" t="s">
        <v>62</v>
      </c>
      <c r="B21" s="39" t="e">
        <f t="shared" si="9"/>
        <v>#DIV/0!</v>
      </c>
      <c r="C21" s="39" t="e">
        <f t="shared" si="8"/>
        <v>#DIV/0!</v>
      </c>
      <c r="D21" s="39" t="e">
        <f t="shared" si="8"/>
        <v>#DIV/0!</v>
      </c>
      <c r="E21" s="39" t="e">
        <f t="shared" si="8"/>
        <v>#DIV/0!</v>
      </c>
      <c r="F21" s="39" t="e">
        <f t="shared" si="8"/>
        <v>#DIV/0!</v>
      </c>
      <c r="G21" s="39" t="e">
        <f t="shared" si="8"/>
        <v>#DIV/0!</v>
      </c>
      <c r="H21" s="39" t="e">
        <f t="shared" si="8"/>
        <v>#DIV/0!</v>
      </c>
      <c r="I21" s="39" t="e">
        <f t="shared" si="8"/>
        <v>#DIV/0!</v>
      </c>
      <c r="J21" s="39" t="e">
        <f t="shared" si="8"/>
        <v>#DIV/0!</v>
      </c>
      <c r="K21" s="39" t="e">
        <f t="shared" si="8"/>
        <v>#DIV/0!</v>
      </c>
      <c r="L21" s="39" t="e">
        <f t="shared" si="8"/>
        <v>#DIV/0!</v>
      </c>
      <c r="M21" s="39" t="e">
        <f t="shared" si="8"/>
        <v>#DIV/0!</v>
      </c>
      <c r="N21" s="39" t="e">
        <f t="shared" si="8"/>
        <v>#DIV/0!</v>
      </c>
      <c r="O21" s="39" t="e">
        <f t="shared" si="8"/>
        <v>#DIV/0!</v>
      </c>
      <c r="P21" s="39" t="e">
        <f t="shared" si="8"/>
        <v>#DIV/0!</v>
      </c>
      <c r="Q21" s="39" t="e">
        <f t="shared" si="8"/>
        <v>#DIV/0!</v>
      </c>
      <c r="R21" s="39" t="e">
        <f t="shared" si="8"/>
        <v>#DIV/0!</v>
      </c>
      <c r="S21" s="33" t="e">
        <f t="shared" si="10"/>
        <v>#DIV/0!</v>
      </c>
    </row>
    <row r="22" spans="1:20">
      <c r="A22" s="23" t="s">
        <v>63</v>
      </c>
      <c r="B22" s="39" t="e">
        <f t="shared" si="9"/>
        <v>#DIV/0!</v>
      </c>
      <c r="C22" s="39" t="e">
        <f t="shared" si="8"/>
        <v>#DIV/0!</v>
      </c>
      <c r="D22" s="39" t="e">
        <f t="shared" si="8"/>
        <v>#DIV/0!</v>
      </c>
      <c r="E22" s="39" t="e">
        <f t="shared" si="8"/>
        <v>#DIV/0!</v>
      </c>
      <c r="F22" s="39" t="e">
        <f t="shared" si="8"/>
        <v>#DIV/0!</v>
      </c>
      <c r="G22" s="39" t="e">
        <f t="shared" si="8"/>
        <v>#DIV/0!</v>
      </c>
      <c r="H22" s="39" t="e">
        <f t="shared" si="8"/>
        <v>#DIV/0!</v>
      </c>
      <c r="I22" s="39" t="e">
        <f t="shared" si="8"/>
        <v>#DIV/0!</v>
      </c>
      <c r="J22" s="39" t="e">
        <f t="shared" si="8"/>
        <v>#DIV/0!</v>
      </c>
      <c r="K22" s="39" t="e">
        <f t="shared" si="8"/>
        <v>#DIV/0!</v>
      </c>
      <c r="L22" s="39" t="e">
        <f t="shared" si="8"/>
        <v>#DIV/0!</v>
      </c>
      <c r="M22" s="39" t="e">
        <f t="shared" si="8"/>
        <v>#DIV/0!</v>
      </c>
      <c r="N22" s="39" t="e">
        <f t="shared" si="8"/>
        <v>#DIV/0!</v>
      </c>
      <c r="O22" s="39" t="e">
        <f t="shared" si="8"/>
        <v>#DIV/0!</v>
      </c>
      <c r="P22" s="39" t="e">
        <f t="shared" si="8"/>
        <v>#DIV/0!</v>
      </c>
      <c r="Q22" s="39" t="e">
        <f t="shared" si="8"/>
        <v>#DIV/0!</v>
      </c>
      <c r="R22" s="39" t="e">
        <f t="shared" si="8"/>
        <v>#DIV/0!</v>
      </c>
      <c r="S22" s="33" t="e">
        <f t="shared" si="10"/>
        <v>#DIV/0!</v>
      </c>
    </row>
    <row r="23" spans="1:20">
      <c r="A23" s="3"/>
      <c r="B23" s="28"/>
      <c r="C23" s="3"/>
      <c r="D23" s="3"/>
      <c r="E23" s="3"/>
      <c r="F23" s="3"/>
      <c r="G23" s="3"/>
      <c r="H23" s="3"/>
      <c r="I23" s="3"/>
      <c r="J23" s="3"/>
      <c r="K23" s="3"/>
      <c r="L23" s="3"/>
      <c r="M23" s="3"/>
      <c r="N23" s="3"/>
      <c r="O23" s="3"/>
      <c r="P23" s="3"/>
      <c r="Q23" s="3"/>
      <c r="R23" s="3"/>
      <c r="S23" s="33" t="e">
        <f>SUM(S18:S22)</f>
        <v>#DIV/0!</v>
      </c>
      <c r="T23" t="e">
        <f>IF(S23=100%,"","CHECK TIMESHEETS FOR ERRORS")</f>
        <v>#DIV/0!</v>
      </c>
    </row>
    <row r="24" spans="1:20">
      <c r="A24" s="3"/>
      <c r="B24" s="237" t="str">
        <f>B3</f>
        <v>FUND</v>
      </c>
      <c r="C24" s="237" t="str">
        <f t="shared" ref="C24:R24" si="11">C3</f>
        <v>FUND</v>
      </c>
      <c r="D24" s="237" t="str">
        <f t="shared" si="11"/>
        <v>FUND</v>
      </c>
      <c r="E24" s="237" t="str">
        <f t="shared" si="11"/>
        <v>FUND</v>
      </c>
      <c r="F24" s="237" t="str">
        <f t="shared" si="11"/>
        <v>FUND</v>
      </c>
      <c r="G24" s="237" t="str">
        <f t="shared" si="11"/>
        <v>FUND</v>
      </c>
      <c r="H24" s="237" t="str">
        <f t="shared" si="11"/>
        <v>AVAILABLE</v>
      </c>
      <c r="I24" s="237" t="str">
        <f t="shared" si="11"/>
        <v>AVAILABLE</v>
      </c>
      <c r="J24" s="237" t="str">
        <f t="shared" si="11"/>
        <v>AVAILABLE</v>
      </c>
      <c r="K24" s="237" t="str">
        <f t="shared" si="11"/>
        <v>AVAILABLE</v>
      </c>
      <c r="L24" s="237" t="str">
        <f t="shared" si="11"/>
        <v>AVAILABLE</v>
      </c>
      <c r="M24" s="237" t="str">
        <f t="shared" si="11"/>
        <v>AVAILABLE</v>
      </c>
      <c r="N24" s="237" t="str">
        <f t="shared" si="11"/>
        <v>AVAILABLE</v>
      </c>
      <c r="O24" s="237" t="str">
        <f t="shared" si="11"/>
        <v>AVAILABLE</v>
      </c>
      <c r="P24" s="237" t="str">
        <f t="shared" si="11"/>
        <v>AVAILABLE</v>
      </c>
      <c r="Q24" s="237" t="str">
        <f t="shared" si="11"/>
        <v>AVAILABLE</v>
      </c>
      <c r="R24" s="237" t="str">
        <f t="shared" si="11"/>
        <v>AVAILABLE</v>
      </c>
    </row>
    <row r="25" spans="1:20">
      <c r="A25" s="90" t="s">
        <v>64</v>
      </c>
      <c r="B25" s="237" t="str">
        <f>B4</f>
        <v>Unresricted</v>
      </c>
      <c r="C25" s="237" t="str">
        <f t="shared" ref="C25:R25" si="12">C4</f>
        <v>Operating Fund</v>
      </c>
      <c r="D25" s="237" t="str">
        <f t="shared" si="12"/>
        <v>Agency Endowment</v>
      </c>
      <c r="E25" s="237" t="str">
        <f t="shared" si="12"/>
        <v>DAF</v>
      </c>
      <c r="F25" s="237" t="str">
        <f t="shared" si="12"/>
        <v>Field of Interest</v>
      </c>
      <c r="G25" s="237" t="str">
        <f t="shared" si="12"/>
        <v>Scholarships</v>
      </c>
      <c r="H25" s="237" t="str">
        <f t="shared" si="12"/>
        <v/>
      </c>
      <c r="I25" s="237" t="str">
        <f t="shared" si="12"/>
        <v/>
      </c>
      <c r="J25" s="237" t="str">
        <f t="shared" si="12"/>
        <v/>
      </c>
      <c r="K25" s="237" t="str">
        <f t="shared" si="12"/>
        <v/>
      </c>
      <c r="L25" s="237" t="str">
        <f t="shared" si="12"/>
        <v/>
      </c>
      <c r="M25" s="237" t="str">
        <f t="shared" si="12"/>
        <v/>
      </c>
      <c r="N25" s="237" t="str">
        <f t="shared" si="12"/>
        <v/>
      </c>
      <c r="O25" s="237" t="str">
        <f t="shared" si="12"/>
        <v/>
      </c>
      <c r="P25" s="237" t="str">
        <f t="shared" si="12"/>
        <v/>
      </c>
      <c r="Q25" s="237" t="str">
        <f t="shared" si="12"/>
        <v/>
      </c>
      <c r="R25" s="237" t="str">
        <f t="shared" si="12"/>
        <v/>
      </c>
    </row>
    <row r="27" spans="1:20">
      <c r="A27" s="23" t="s">
        <v>54</v>
      </c>
      <c r="B27" s="40">
        <f>SUM(TimeEntry:TimeEnd!Z22)</f>
        <v>0</v>
      </c>
      <c r="C27" s="40">
        <f>SUM(TimeEntry:TimeEnd!AA22)</f>
        <v>0</v>
      </c>
      <c r="D27" s="40">
        <f>SUM(TimeEntry:TimeEnd!AB22)</f>
        <v>0</v>
      </c>
      <c r="E27" s="40">
        <f>SUM(TimeEntry:TimeEnd!AC22)</f>
        <v>0</v>
      </c>
      <c r="F27" s="40">
        <f>SUM(TimeEntry:TimeEnd!AD22)</f>
        <v>0</v>
      </c>
      <c r="G27" s="40">
        <f>SUM(TimeEntry:TimeEnd!AE22)</f>
        <v>0</v>
      </c>
      <c r="H27" s="40">
        <f>SUM(TimeEntry:TimeEnd!AF22)</f>
        <v>0</v>
      </c>
      <c r="I27" s="40">
        <f>SUM(TimeEntry:TimeEnd!AG22)</f>
        <v>0</v>
      </c>
      <c r="J27" s="40">
        <f>SUM(TimeEntry:TimeEnd!AH22)</f>
        <v>0</v>
      </c>
      <c r="K27" s="40">
        <f>SUM(TimeEntry:TimeEnd!AI22)</f>
        <v>0</v>
      </c>
      <c r="L27" s="40">
        <f>SUM(TimeEntry:TimeEnd!AJ22)</f>
        <v>0</v>
      </c>
      <c r="M27" s="40">
        <f>SUM(TimeEntry:TimeEnd!AK22)</f>
        <v>0</v>
      </c>
      <c r="N27" s="40">
        <f>SUM(TimeEntry:TimeEnd!AL22)</f>
        <v>0</v>
      </c>
      <c r="O27" s="40">
        <f>SUM(TimeEntry:TimeEnd!AM22)</f>
        <v>0</v>
      </c>
      <c r="P27" s="40">
        <f>SUM(TimeEntry:TimeEnd!AN22)</f>
        <v>0</v>
      </c>
      <c r="Q27" s="40">
        <f>SUM(TimeEntry:TimeEnd!AO22)</f>
        <v>0</v>
      </c>
      <c r="R27" s="40">
        <f>SUM(TimeEntry:TimeEnd!AP22)</f>
        <v>0</v>
      </c>
      <c r="S27" s="41">
        <f>SUM(B27:R27)</f>
        <v>0</v>
      </c>
    </row>
    <row r="28" spans="1:20">
      <c r="A28" s="23" t="s">
        <v>43</v>
      </c>
      <c r="B28" s="40">
        <f>SUM(TimeEntry:TimeEnd!Z36)</f>
        <v>0</v>
      </c>
      <c r="C28" s="40">
        <f>SUM(TimeEntry:TimeEnd!AA36)</f>
        <v>0</v>
      </c>
      <c r="D28" s="40">
        <f>SUM(TimeEntry:TimeEnd!AB36)</f>
        <v>0</v>
      </c>
      <c r="E28" s="40">
        <f>SUM(TimeEntry:TimeEnd!AC36)</f>
        <v>0</v>
      </c>
      <c r="F28" s="40">
        <f>SUM(TimeEntry:TimeEnd!AD36)</f>
        <v>0</v>
      </c>
      <c r="G28" s="40">
        <f>SUM(TimeEntry:TimeEnd!AE36)</f>
        <v>0</v>
      </c>
      <c r="H28" s="40">
        <f>SUM(TimeEntry:TimeEnd!AF36)</f>
        <v>0</v>
      </c>
      <c r="I28" s="40">
        <f>SUM(TimeEntry:TimeEnd!AG36)</f>
        <v>0</v>
      </c>
      <c r="J28" s="40">
        <f>SUM(TimeEntry:TimeEnd!AH36)</f>
        <v>0</v>
      </c>
      <c r="K28" s="40">
        <f>SUM(TimeEntry:TimeEnd!AI36)</f>
        <v>0</v>
      </c>
      <c r="L28" s="40">
        <f>SUM(TimeEntry:TimeEnd!AJ36)</f>
        <v>0</v>
      </c>
      <c r="M28" s="40">
        <f>SUM(TimeEntry:TimeEnd!AK36)</f>
        <v>0</v>
      </c>
      <c r="N28" s="40">
        <f>SUM(TimeEntry:TimeEnd!AL36)</f>
        <v>0</v>
      </c>
      <c r="O28" s="40">
        <f>SUM(TimeEntry:TimeEnd!AM36)</f>
        <v>0</v>
      </c>
      <c r="P28" s="40">
        <f>SUM(TimeEntry:TimeEnd!AN36)</f>
        <v>0</v>
      </c>
      <c r="Q28" s="40">
        <f>SUM(TimeEntry:TimeEnd!AO36)</f>
        <v>0</v>
      </c>
      <c r="R28" s="40">
        <f>SUM(TimeEntry:TimeEnd!AP36)</f>
        <v>0</v>
      </c>
      <c r="S28" s="41">
        <f t="shared" ref="S28:S31" si="13">SUM(B28:R28)</f>
        <v>0</v>
      </c>
    </row>
    <row r="29" spans="1:20">
      <c r="A29" s="23" t="s">
        <v>44</v>
      </c>
      <c r="B29" s="40">
        <f>SUM(TimeEntry:TimeEnd!Z50)</f>
        <v>0</v>
      </c>
      <c r="C29" s="40">
        <f>SUM(TimeEntry:TimeEnd!AA50)</f>
        <v>0</v>
      </c>
      <c r="D29" s="40">
        <f>SUM(TimeEntry:TimeEnd!AB50)</f>
        <v>0</v>
      </c>
      <c r="E29" s="40">
        <f>SUM(TimeEntry:TimeEnd!AC50)</f>
        <v>0</v>
      </c>
      <c r="F29" s="40">
        <f>SUM(TimeEntry:TimeEnd!AD50)</f>
        <v>0</v>
      </c>
      <c r="G29" s="40">
        <f>SUM(TimeEntry:TimeEnd!AE50)</f>
        <v>0</v>
      </c>
      <c r="H29" s="40">
        <f>SUM(TimeEntry:TimeEnd!AF50)</f>
        <v>0</v>
      </c>
      <c r="I29" s="40">
        <f>SUM(TimeEntry:TimeEnd!AG50)</f>
        <v>0</v>
      </c>
      <c r="J29" s="40">
        <f>SUM(TimeEntry:TimeEnd!AH50)</f>
        <v>0</v>
      </c>
      <c r="K29" s="40">
        <f>SUM(TimeEntry:TimeEnd!AI50)</f>
        <v>0</v>
      </c>
      <c r="L29" s="40">
        <f>SUM(TimeEntry:TimeEnd!AJ50)</f>
        <v>0</v>
      </c>
      <c r="M29" s="40">
        <f>SUM(TimeEntry:TimeEnd!AK50)</f>
        <v>0</v>
      </c>
      <c r="N29" s="40">
        <f>SUM(TimeEntry:TimeEnd!AL50)</f>
        <v>0</v>
      </c>
      <c r="O29" s="40">
        <f>SUM(TimeEntry:TimeEnd!AM50)</f>
        <v>0</v>
      </c>
      <c r="P29" s="40">
        <f>SUM(TimeEntry:TimeEnd!AN50)</f>
        <v>0</v>
      </c>
      <c r="Q29" s="40">
        <f>SUM(TimeEntry:TimeEnd!AO50)</f>
        <v>0</v>
      </c>
      <c r="R29" s="40">
        <f>SUM(TimeEntry:TimeEnd!AP50)</f>
        <v>0</v>
      </c>
      <c r="S29" s="41">
        <f t="shared" si="13"/>
        <v>0</v>
      </c>
    </row>
    <row r="30" spans="1:20">
      <c r="A30" s="23" t="s">
        <v>62</v>
      </c>
      <c r="B30" s="40">
        <f>SUM(TimeEntry:TimeEnd!Z64)</f>
        <v>0</v>
      </c>
      <c r="C30" s="40">
        <f>SUM(TimeEntry:TimeEnd!AA64)</f>
        <v>0</v>
      </c>
      <c r="D30" s="40">
        <f>SUM(TimeEntry:TimeEnd!AB64)</f>
        <v>0</v>
      </c>
      <c r="E30" s="40">
        <f>SUM(TimeEntry:TimeEnd!AC64)</f>
        <v>0</v>
      </c>
      <c r="F30" s="40">
        <f>SUM(TimeEntry:TimeEnd!AD64)</f>
        <v>0</v>
      </c>
      <c r="G30" s="40">
        <f>SUM(TimeEntry:TimeEnd!AE64)</f>
        <v>0</v>
      </c>
      <c r="H30" s="40">
        <f>SUM(TimeEntry:TimeEnd!AF64)</f>
        <v>0</v>
      </c>
      <c r="I30" s="40">
        <f>SUM(TimeEntry:TimeEnd!AG64)</f>
        <v>0</v>
      </c>
      <c r="J30" s="40">
        <f>SUM(TimeEntry:TimeEnd!AH64)</f>
        <v>0</v>
      </c>
      <c r="K30" s="40">
        <f>SUM(TimeEntry:TimeEnd!AI64)</f>
        <v>0</v>
      </c>
      <c r="L30" s="40">
        <f>SUM(TimeEntry:TimeEnd!AJ64)</f>
        <v>0</v>
      </c>
      <c r="M30" s="40">
        <f>SUM(TimeEntry:TimeEnd!AK64)</f>
        <v>0</v>
      </c>
      <c r="N30" s="40">
        <f>SUM(TimeEntry:TimeEnd!AL64)</f>
        <v>0</v>
      </c>
      <c r="O30" s="40">
        <f>SUM(TimeEntry:TimeEnd!AM64)</f>
        <v>0</v>
      </c>
      <c r="P30" s="40">
        <f>SUM(TimeEntry:TimeEnd!AN64)</f>
        <v>0</v>
      </c>
      <c r="Q30" s="40">
        <f>SUM(TimeEntry:TimeEnd!AO64)</f>
        <v>0</v>
      </c>
      <c r="R30" s="40">
        <f>SUM(TimeEntry:TimeEnd!AP64)</f>
        <v>0</v>
      </c>
      <c r="S30" s="41">
        <f t="shared" si="13"/>
        <v>0</v>
      </c>
    </row>
    <row r="31" spans="1:20">
      <c r="A31" s="23" t="s">
        <v>47</v>
      </c>
      <c r="B31" s="40">
        <f>SUM(TimeEntry:TimeEnd!Z78)</f>
        <v>0</v>
      </c>
      <c r="C31" s="40">
        <f>SUM(TimeEntry:TimeEnd!AA78)</f>
        <v>0</v>
      </c>
      <c r="D31" s="40">
        <f>SUM(TimeEntry:TimeEnd!AB78)</f>
        <v>0</v>
      </c>
      <c r="E31" s="40">
        <f>SUM(TimeEntry:TimeEnd!AC78)</f>
        <v>0</v>
      </c>
      <c r="F31" s="40">
        <f>SUM(TimeEntry:TimeEnd!AD78)</f>
        <v>0</v>
      </c>
      <c r="G31" s="40">
        <f>SUM(TimeEntry:TimeEnd!AE78)</f>
        <v>0</v>
      </c>
      <c r="H31" s="40">
        <f>SUM(TimeEntry:TimeEnd!AF78)</f>
        <v>0</v>
      </c>
      <c r="I31" s="40">
        <f>SUM(TimeEntry:TimeEnd!AG78)</f>
        <v>0</v>
      </c>
      <c r="J31" s="40">
        <f>SUM(TimeEntry:TimeEnd!AH78)</f>
        <v>0</v>
      </c>
      <c r="K31" s="40">
        <f>SUM(TimeEntry:TimeEnd!AI78)</f>
        <v>0</v>
      </c>
      <c r="L31" s="40">
        <f>SUM(TimeEntry:TimeEnd!AJ78)</f>
        <v>0</v>
      </c>
      <c r="M31" s="40">
        <f>SUM(TimeEntry:TimeEnd!AK78)</f>
        <v>0</v>
      </c>
      <c r="N31" s="40">
        <f>SUM(TimeEntry:TimeEnd!AL78)</f>
        <v>0</v>
      </c>
      <c r="O31" s="40">
        <f>SUM(TimeEntry:TimeEnd!AM78)</f>
        <v>0</v>
      </c>
      <c r="P31" s="40">
        <f>SUM(TimeEntry:TimeEnd!AN78)</f>
        <v>0</v>
      </c>
      <c r="Q31" s="40">
        <f>SUM(TimeEntry:TimeEnd!AO78)</f>
        <v>0</v>
      </c>
      <c r="R31" s="40">
        <f>SUM(TimeEntry:TimeEnd!AP78)</f>
        <v>0</v>
      </c>
      <c r="S31" s="41">
        <f t="shared" si="13"/>
        <v>0</v>
      </c>
    </row>
    <row r="32" spans="1:20">
      <c r="B32" s="41"/>
      <c r="C32" s="41"/>
      <c r="D32" s="41"/>
      <c r="E32" s="41"/>
      <c r="F32" s="41"/>
      <c r="G32" s="41"/>
      <c r="H32" s="41"/>
      <c r="I32" s="41"/>
      <c r="J32" s="41"/>
      <c r="K32" s="41"/>
      <c r="L32" s="41"/>
      <c r="M32" s="41"/>
      <c r="N32" s="41"/>
      <c r="O32" s="41"/>
      <c r="P32" s="41"/>
      <c r="Q32" s="41"/>
      <c r="R32" s="41"/>
      <c r="S32" s="41"/>
    </row>
    <row r="33" spans="1:19">
      <c r="A33" s="24" t="s">
        <v>65</v>
      </c>
      <c r="B33" s="40">
        <f>SUM(B27:B31)</f>
        <v>0</v>
      </c>
      <c r="C33" s="40">
        <f t="shared" ref="C33:R33" si="14">SUM(C27:C31)</f>
        <v>0</v>
      </c>
      <c r="D33" s="40">
        <f t="shared" si="14"/>
        <v>0</v>
      </c>
      <c r="E33" s="40">
        <f t="shared" si="14"/>
        <v>0</v>
      </c>
      <c r="F33" s="40">
        <f t="shared" si="14"/>
        <v>0</v>
      </c>
      <c r="G33" s="40">
        <f t="shared" si="14"/>
        <v>0</v>
      </c>
      <c r="H33" s="40">
        <f t="shared" si="14"/>
        <v>0</v>
      </c>
      <c r="I33" s="40">
        <f t="shared" si="14"/>
        <v>0</v>
      </c>
      <c r="J33" s="40">
        <f t="shared" si="14"/>
        <v>0</v>
      </c>
      <c r="K33" s="40">
        <f t="shared" si="14"/>
        <v>0</v>
      </c>
      <c r="L33" s="40">
        <f t="shared" si="14"/>
        <v>0</v>
      </c>
      <c r="M33" s="40">
        <f t="shared" si="14"/>
        <v>0</v>
      </c>
      <c r="N33" s="40">
        <f t="shared" si="14"/>
        <v>0</v>
      </c>
      <c r="O33" s="40">
        <f t="shared" si="14"/>
        <v>0</v>
      </c>
      <c r="P33" s="40">
        <f t="shared" si="14"/>
        <v>0</v>
      </c>
      <c r="Q33" s="40">
        <f t="shared" si="14"/>
        <v>0</v>
      </c>
      <c r="R33" s="40">
        <f t="shared" si="14"/>
        <v>0</v>
      </c>
      <c r="S33" s="41">
        <f>SUM(B33:R33)</f>
        <v>0</v>
      </c>
    </row>
    <row r="34" spans="1:19">
      <c r="A34" s="24" t="s">
        <v>66</v>
      </c>
      <c r="B34" s="39" t="e">
        <f>B33/$S$33</f>
        <v>#DIV/0!</v>
      </c>
      <c r="C34" s="39" t="e">
        <f t="shared" ref="C34:Q34" si="15">C33/$S$33</f>
        <v>#DIV/0!</v>
      </c>
      <c r="D34" s="39" t="e">
        <f t="shared" si="15"/>
        <v>#DIV/0!</v>
      </c>
      <c r="E34" s="39" t="e">
        <f t="shared" si="15"/>
        <v>#DIV/0!</v>
      </c>
      <c r="F34" s="39" t="e">
        <f t="shared" si="15"/>
        <v>#DIV/0!</v>
      </c>
      <c r="G34" s="39" t="e">
        <f t="shared" si="15"/>
        <v>#DIV/0!</v>
      </c>
      <c r="H34" s="39" t="e">
        <f t="shared" si="15"/>
        <v>#DIV/0!</v>
      </c>
      <c r="I34" s="39" t="e">
        <f t="shared" si="15"/>
        <v>#DIV/0!</v>
      </c>
      <c r="J34" s="39" t="e">
        <f t="shared" si="15"/>
        <v>#DIV/0!</v>
      </c>
      <c r="K34" s="39" t="e">
        <f t="shared" si="15"/>
        <v>#DIV/0!</v>
      </c>
      <c r="L34" s="39" t="e">
        <f t="shared" si="15"/>
        <v>#DIV/0!</v>
      </c>
      <c r="M34" s="39" t="e">
        <f t="shared" si="15"/>
        <v>#DIV/0!</v>
      </c>
      <c r="N34" s="39" t="e">
        <f t="shared" si="15"/>
        <v>#DIV/0!</v>
      </c>
      <c r="O34" s="39" t="e">
        <f t="shared" si="15"/>
        <v>#DIV/0!</v>
      </c>
      <c r="P34" s="39" t="e">
        <f t="shared" si="15"/>
        <v>#DIV/0!</v>
      </c>
      <c r="Q34" s="39" t="e">
        <f t="shared" si="15"/>
        <v>#DIV/0!</v>
      </c>
      <c r="R34" s="39" t="e">
        <f>R33/$S$33</f>
        <v>#DIV/0!</v>
      </c>
      <c r="S34" s="33" t="e">
        <f>SUM(B34:R34)</f>
        <v>#DIV/0!</v>
      </c>
    </row>
    <row r="35" spans="1:19">
      <c r="A35" s="24" t="s">
        <v>67</v>
      </c>
      <c r="B35" s="39" t="e">
        <f>IF(B25="operating fund",0,B33/($S$33-$C$33))</f>
        <v>#DIV/0!</v>
      </c>
      <c r="C35" s="39">
        <f t="shared" ref="C35:R35" si="16">IF(C25="operating fund",0,C33/($S$33-$C$33))</f>
        <v>0</v>
      </c>
      <c r="D35" s="39" t="e">
        <f t="shared" si="16"/>
        <v>#DIV/0!</v>
      </c>
      <c r="E35" s="39" t="e">
        <f t="shared" si="16"/>
        <v>#DIV/0!</v>
      </c>
      <c r="F35" s="39" t="e">
        <f t="shared" si="16"/>
        <v>#DIV/0!</v>
      </c>
      <c r="G35" s="39" t="e">
        <f t="shared" si="16"/>
        <v>#DIV/0!</v>
      </c>
      <c r="H35" s="39" t="e">
        <f t="shared" si="16"/>
        <v>#DIV/0!</v>
      </c>
      <c r="I35" s="39" t="e">
        <f t="shared" si="16"/>
        <v>#DIV/0!</v>
      </c>
      <c r="J35" s="39" t="e">
        <f t="shared" si="16"/>
        <v>#DIV/0!</v>
      </c>
      <c r="K35" s="39" t="e">
        <f t="shared" si="16"/>
        <v>#DIV/0!</v>
      </c>
      <c r="L35" s="39" t="e">
        <f t="shared" si="16"/>
        <v>#DIV/0!</v>
      </c>
      <c r="M35" s="39" t="e">
        <f t="shared" si="16"/>
        <v>#DIV/0!</v>
      </c>
      <c r="N35" s="39" t="e">
        <f t="shared" si="16"/>
        <v>#DIV/0!</v>
      </c>
      <c r="O35" s="39" t="e">
        <f t="shared" si="16"/>
        <v>#DIV/0!</v>
      </c>
      <c r="P35" s="39" t="e">
        <f t="shared" si="16"/>
        <v>#DIV/0!</v>
      </c>
      <c r="Q35" s="39" t="e">
        <f t="shared" si="16"/>
        <v>#DIV/0!</v>
      </c>
      <c r="R35" s="39" t="e">
        <f t="shared" si="16"/>
        <v>#DIV/0!</v>
      </c>
      <c r="S35" s="33" t="e">
        <f>SUM(B35:R35)</f>
        <v>#DIV/0!</v>
      </c>
    </row>
    <row r="36" spans="1:19">
      <c r="A36" s="24" t="s">
        <v>68</v>
      </c>
      <c r="B36" s="6" t="e">
        <f>IF(B25="operating fund",0,B33+(B35*$C$33))</f>
        <v>#DIV/0!</v>
      </c>
      <c r="C36" s="6">
        <f t="shared" ref="C36:R36" si="17">IF(C25="operating fund",0,C33+(C35*$C$33))</f>
        <v>0</v>
      </c>
      <c r="D36" s="6" t="e">
        <f t="shared" si="17"/>
        <v>#DIV/0!</v>
      </c>
      <c r="E36" s="6" t="e">
        <f t="shared" si="17"/>
        <v>#DIV/0!</v>
      </c>
      <c r="F36" s="6" t="e">
        <f t="shared" si="17"/>
        <v>#DIV/0!</v>
      </c>
      <c r="G36" s="6" t="e">
        <f t="shared" si="17"/>
        <v>#DIV/0!</v>
      </c>
      <c r="H36" s="6" t="e">
        <f t="shared" si="17"/>
        <v>#DIV/0!</v>
      </c>
      <c r="I36" s="6" t="e">
        <f t="shared" si="17"/>
        <v>#DIV/0!</v>
      </c>
      <c r="J36" s="6" t="e">
        <f t="shared" si="17"/>
        <v>#DIV/0!</v>
      </c>
      <c r="K36" s="6" t="e">
        <f t="shared" si="17"/>
        <v>#DIV/0!</v>
      </c>
      <c r="L36" s="6" t="e">
        <f t="shared" si="17"/>
        <v>#DIV/0!</v>
      </c>
      <c r="M36" s="6" t="e">
        <f t="shared" si="17"/>
        <v>#DIV/0!</v>
      </c>
      <c r="N36" s="6" t="e">
        <f t="shared" si="17"/>
        <v>#DIV/0!</v>
      </c>
      <c r="O36" s="6" t="e">
        <f t="shared" si="17"/>
        <v>#DIV/0!</v>
      </c>
      <c r="P36" s="6" t="e">
        <f t="shared" si="17"/>
        <v>#DIV/0!</v>
      </c>
      <c r="Q36" s="6" t="e">
        <f t="shared" si="17"/>
        <v>#DIV/0!</v>
      </c>
      <c r="R36" s="6" t="e">
        <f t="shared" si="17"/>
        <v>#DIV/0!</v>
      </c>
      <c r="S36" s="41" t="e">
        <f>SUM(B36:R36)</f>
        <v>#DIV/0!</v>
      </c>
    </row>
  </sheetData>
  <sheetProtection sheet="1" objects="1" scenarios="1" selectLockedCells="1"/>
  <customSheetViews>
    <customSheetView guid="{1F78B85E-7B4B-44AB-A816-2D99AE98BDB1}" showPageBreaks="1">
      <pane xSplit="1" ySplit="4" topLeftCell="B5" activePane="bottomRight" state="frozenSplit"/>
      <selection pane="bottomRight" activeCell="A36" sqref="A36"/>
      <pageMargins left="0.7" right="0.7" top="0.75" bottom="0.75" header="0.3" footer="0.3"/>
      <pageSetup orientation="portrait" r:id="rId1"/>
    </customSheetView>
    <customSheetView guid="{59AA74CF-730E-43C5-A1DE-042BD728EC1B}">
      <pane xSplit="1" ySplit="4" topLeftCell="B5" activePane="bottomRight" state="frozenSplit"/>
      <selection pane="bottomRight" activeCell="A36" sqref="A36"/>
      <pageMargins left="0.7" right="0.7" top="0.75" bottom="0.75" header="0.3" footer="0.3"/>
      <pageSetup orientation="portrait" horizontalDpi="0" verticalDpi="0"/>
    </customSheetView>
    <customSheetView guid="{56089BE4-577D-40E7-8DAF-6AB958256414}">
      <pane xSplit="1" ySplit="4" topLeftCell="B5" activePane="bottomRight" state="frozenSplit"/>
      <selection pane="bottomRight" activeCell="A36" sqref="A36"/>
      <pageMargins left="0.7" right="0.7" top="0.75" bottom="0.75" header="0.3" footer="0.3"/>
      <pageSetup orientation="portrait" horizontalDpi="0" verticalDpi="0"/>
    </customSheetView>
    <customSheetView guid="{11996575-36FE-A240-991A-42C9751D8761}">
      <pane xSplit="1" ySplit="4" topLeftCell="B5" activePane="bottomRight" state="frozenSplit"/>
      <selection pane="bottomRight" activeCell="A36" sqref="A36"/>
      <pageMargins left="0.7" right="0.7" top="0.75" bottom="0.75" header="0.3" footer="0.3"/>
      <pageSetup orientation="portrait" horizontalDpi="0" verticalDpi="0"/>
    </customSheetView>
  </customSheetViews>
  <phoneticPr fontId="20" type="noConversion"/>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00"/>
  <sheetViews>
    <sheetView workbookViewId="0">
      <pane xSplit="1" ySplit="5" topLeftCell="B6" activePane="bottomRight" state="frozenSplit"/>
      <selection pane="topRight" activeCell="B1" sqref="B1"/>
      <selection pane="bottomLeft" activeCell="A6" sqref="A6"/>
      <selection pane="bottomRight"/>
    </sheetView>
  </sheetViews>
  <sheetFormatPr defaultColWidth="11" defaultRowHeight="15.75"/>
  <cols>
    <col min="1" max="1" width="35.125" customWidth="1"/>
    <col min="2" max="16" width="15.375" customWidth="1"/>
    <col min="19" max="19" width="12.375" bestFit="1" customWidth="1"/>
  </cols>
  <sheetData>
    <row r="1" spans="1:19" s="213" customFormat="1" ht="39.950000000000003" customHeight="1">
      <c r="A1" s="243" t="s">
        <v>69</v>
      </c>
      <c r="B1" s="244"/>
      <c r="C1" s="244"/>
      <c r="D1" s="244"/>
      <c r="E1" s="244"/>
      <c r="F1" s="244"/>
      <c r="G1" s="244"/>
      <c r="H1" s="244"/>
      <c r="I1" s="244"/>
      <c r="J1" s="244"/>
      <c r="K1" s="244"/>
      <c r="L1" s="244"/>
      <c r="M1" s="244"/>
      <c r="N1" s="244"/>
      <c r="O1" s="244"/>
      <c r="P1" s="244"/>
      <c r="Q1" s="244"/>
      <c r="R1" s="244"/>
    </row>
    <row r="2" spans="1:19" ht="11.1" customHeight="1"/>
    <row r="3" spans="1:19" ht="9" customHeight="1"/>
    <row r="4" spans="1:19">
      <c r="A4" s="4"/>
      <c r="B4" s="21" t="str">
        <f>IF('Fund Stats'!B3="Available","",'Fund Stats'!B3)</f>
        <v>FUND</v>
      </c>
      <c r="C4" s="21" t="str">
        <f>IF('Fund Stats'!C3="Available","",'Fund Stats'!C3)</f>
        <v>FUND</v>
      </c>
      <c r="D4" s="21" t="str">
        <f>IF('Fund Stats'!D3="Available","",'Fund Stats'!D3)</f>
        <v>FUND</v>
      </c>
      <c r="E4" s="21" t="str">
        <f>IF('Fund Stats'!E3="Available","",'Fund Stats'!E3)</f>
        <v>FUND</v>
      </c>
      <c r="F4" s="21" t="str">
        <f>IF('Fund Stats'!F3="Available","",'Fund Stats'!F3)</f>
        <v>FUND</v>
      </c>
      <c r="G4" s="21" t="str">
        <f>IF('Fund Stats'!G3="Available","",'Fund Stats'!G3)</f>
        <v>FUND</v>
      </c>
      <c r="H4" s="21" t="str">
        <f>IF('Fund Stats'!H3="Available","",'Fund Stats'!H3)</f>
        <v/>
      </c>
      <c r="I4" s="21" t="str">
        <f>IF('Fund Stats'!I3="Available","",'Fund Stats'!I3)</f>
        <v/>
      </c>
      <c r="J4" s="21" t="str">
        <f>IF('Fund Stats'!J3="Available","",'Fund Stats'!J3)</f>
        <v/>
      </c>
      <c r="K4" s="21" t="str">
        <f>IF('Fund Stats'!K3="Available","",'Fund Stats'!K3)</f>
        <v/>
      </c>
      <c r="L4" s="21" t="str">
        <f>IF('Fund Stats'!L3="Available","",'Fund Stats'!L3)</f>
        <v/>
      </c>
      <c r="M4" s="21" t="str">
        <f>IF('Fund Stats'!M3="Available","",'Fund Stats'!M3)</f>
        <v/>
      </c>
      <c r="N4" s="21" t="str">
        <f>IF('Fund Stats'!N3="Available","",'Fund Stats'!N3)</f>
        <v/>
      </c>
      <c r="O4" s="21" t="str">
        <f>IF('Fund Stats'!O3="Available","",'Fund Stats'!O3)</f>
        <v/>
      </c>
      <c r="P4" s="21" t="str">
        <f>IF('Fund Stats'!P3="Available","",'Fund Stats'!P3)</f>
        <v/>
      </c>
      <c r="Q4" s="21" t="str">
        <f>IF('Fund Stats'!Q3="Available","",'Fund Stats'!Q3)</f>
        <v/>
      </c>
      <c r="R4" s="21" t="str">
        <f>IF('Fund Stats'!R3="Available","",'Fund Stats'!R3)</f>
        <v/>
      </c>
    </row>
    <row r="5" spans="1:19" ht="33" thickBot="1">
      <c r="A5" s="168" t="s">
        <v>70</v>
      </c>
      <c r="B5" s="258" t="str">
        <f>IF('Fund Stats'!B4=0,"",'Fund Stats'!B4)</f>
        <v>Unresricted</v>
      </c>
      <c r="C5" s="258" t="str">
        <f>IF('Fund Stats'!C4=0,"",'Fund Stats'!C4)</f>
        <v>Operating Fund</v>
      </c>
      <c r="D5" s="258" t="str">
        <f>IF('Fund Stats'!D4=0,"",'Fund Stats'!D4)</f>
        <v>Agency Endowment</v>
      </c>
      <c r="E5" s="258" t="str">
        <f>IF('Fund Stats'!E4=0,"",'Fund Stats'!E4)</f>
        <v>DAF</v>
      </c>
      <c r="F5" s="258" t="str">
        <f>IF('Fund Stats'!F4=0,"",'Fund Stats'!F4)</f>
        <v>Field of Interest</v>
      </c>
      <c r="G5" s="258" t="str">
        <f>IF('Fund Stats'!G4=0,"",'Fund Stats'!G4)</f>
        <v>Scholarships</v>
      </c>
      <c r="H5" s="258" t="str">
        <f>IF('Fund Stats'!H4=0,"",'Fund Stats'!H4)</f>
        <v/>
      </c>
      <c r="I5" s="258" t="str">
        <f>IF('Fund Stats'!I4=0,"",'Fund Stats'!I4)</f>
        <v/>
      </c>
      <c r="J5" s="258" t="str">
        <f>IF('Fund Stats'!J4=0,"",'Fund Stats'!J4)</f>
        <v/>
      </c>
      <c r="K5" s="258" t="str">
        <f>IF('Fund Stats'!K4=0,"",'Fund Stats'!K4)</f>
        <v/>
      </c>
      <c r="L5" s="258" t="str">
        <f>IF('Fund Stats'!L4=0,"",'Fund Stats'!L4)</f>
        <v/>
      </c>
      <c r="M5" s="258" t="str">
        <f>IF('Fund Stats'!M4=0,"",'Fund Stats'!M4)</f>
        <v/>
      </c>
      <c r="N5" s="258" t="str">
        <f>IF('Fund Stats'!N4=0,"",'Fund Stats'!N4)</f>
        <v/>
      </c>
      <c r="O5" s="258" t="str">
        <f>IF('Fund Stats'!O4=0,"",'Fund Stats'!O4)</f>
        <v/>
      </c>
      <c r="P5" s="258" t="str">
        <f>IF('Fund Stats'!P4=0,"",'Fund Stats'!P4)</f>
        <v/>
      </c>
      <c r="Q5" s="162" t="str">
        <f>IF('Fund Stats'!Q4=0,"",'Fund Stats'!Q4)</f>
        <v/>
      </c>
      <c r="R5" s="162" t="str">
        <f>IF('Fund Stats'!R4=0,"",'Fund Stats'!R4)</f>
        <v/>
      </c>
    </row>
    <row r="6" spans="1:19">
      <c r="A6" s="167" t="s">
        <v>104</v>
      </c>
      <c r="B6" s="259"/>
      <c r="C6" s="259"/>
      <c r="D6" s="259"/>
      <c r="E6" s="260"/>
      <c r="F6" s="260"/>
      <c r="G6" s="259"/>
      <c r="H6" s="259"/>
      <c r="I6" s="259"/>
      <c r="J6" s="259"/>
      <c r="K6" s="259"/>
      <c r="L6" s="259"/>
      <c r="M6" s="259"/>
      <c r="N6" s="259"/>
      <c r="O6" s="259"/>
      <c r="P6" s="259"/>
      <c r="Q6" s="261"/>
      <c r="R6" s="261"/>
      <c r="S6" s="262"/>
    </row>
    <row r="7" spans="1:19">
      <c r="A7" s="81"/>
      <c r="B7" s="74"/>
      <c r="C7" s="74"/>
      <c r="D7" s="74"/>
      <c r="G7" s="82"/>
      <c r="H7" s="74"/>
      <c r="I7" s="74"/>
      <c r="J7" s="83"/>
      <c r="K7" s="74"/>
      <c r="L7" s="74"/>
      <c r="M7" s="74"/>
      <c r="N7" s="74"/>
      <c r="O7" s="74"/>
      <c r="P7" s="74"/>
      <c r="Q7" s="6"/>
      <c r="R7" s="6"/>
    </row>
    <row r="8" spans="1:19">
      <c r="A8" s="84"/>
      <c r="B8" s="74"/>
      <c r="C8" s="74"/>
      <c r="D8" s="74"/>
      <c r="E8" s="74"/>
      <c r="F8" s="74"/>
      <c r="G8" s="82"/>
      <c r="H8" s="74"/>
      <c r="I8" s="74"/>
      <c r="J8" s="85"/>
      <c r="K8" s="74"/>
      <c r="L8" s="74"/>
      <c r="M8" s="74"/>
      <c r="N8" s="74"/>
      <c r="O8" s="74"/>
      <c r="P8" s="74"/>
      <c r="Q8" s="6"/>
      <c r="R8" s="6"/>
    </row>
    <row r="9" spans="1:19">
      <c r="A9" s="81"/>
      <c r="B9" s="74"/>
      <c r="C9" s="74"/>
      <c r="D9" s="74"/>
      <c r="E9" s="74"/>
      <c r="F9" s="74"/>
      <c r="G9" s="82"/>
      <c r="H9" s="74"/>
      <c r="I9" s="74"/>
      <c r="J9" s="85"/>
      <c r="K9" s="74"/>
      <c r="L9" s="74"/>
      <c r="M9" s="74"/>
      <c r="N9" s="74"/>
      <c r="O9" s="74"/>
      <c r="P9" s="74"/>
      <c r="Q9" s="6"/>
      <c r="R9" s="6"/>
    </row>
    <row r="10" spans="1:19">
      <c r="A10" s="84"/>
      <c r="B10" s="74"/>
      <c r="C10" s="74"/>
      <c r="D10" s="74"/>
      <c r="E10" s="74"/>
      <c r="F10" s="74"/>
      <c r="G10" s="82"/>
      <c r="H10" s="74"/>
      <c r="I10" s="74"/>
      <c r="J10" s="85"/>
      <c r="K10" s="74"/>
      <c r="L10" s="74"/>
      <c r="M10" s="74"/>
      <c r="N10" s="74"/>
      <c r="O10" s="74"/>
      <c r="P10" s="74"/>
      <c r="Q10" s="6"/>
      <c r="R10" s="6"/>
    </row>
    <row r="11" spans="1:19">
      <c r="A11" s="84"/>
      <c r="B11" s="74"/>
      <c r="C11" s="74"/>
      <c r="D11" s="74"/>
      <c r="E11" s="74"/>
      <c r="F11" s="74"/>
      <c r="G11" s="82"/>
      <c r="H11" s="74"/>
      <c r="I11" s="74"/>
      <c r="J11" s="85"/>
      <c r="K11" s="74"/>
      <c r="L11" s="74"/>
      <c r="M11" s="74"/>
      <c r="N11" s="74"/>
      <c r="O11" s="74"/>
      <c r="P11" s="74"/>
      <c r="Q11" s="6"/>
      <c r="R11" s="6"/>
    </row>
    <row r="12" spans="1:19">
      <c r="A12" s="84"/>
      <c r="B12" s="74"/>
      <c r="C12" s="74"/>
      <c r="D12" s="74"/>
      <c r="E12" s="74"/>
      <c r="F12" s="74"/>
      <c r="G12" s="82"/>
      <c r="H12" s="74"/>
      <c r="I12" s="74"/>
      <c r="J12" s="85"/>
      <c r="K12" s="74"/>
      <c r="L12" s="74"/>
      <c r="M12" s="74"/>
      <c r="N12" s="74"/>
      <c r="O12" s="74"/>
      <c r="P12" s="74"/>
      <c r="Q12" s="6"/>
      <c r="R12" s="6"/>
    </row>
    <row r="13" spans="1:19">
      <c r="A13" s="81"/>
      <c r="B13" s="74"/>
      <c r="C13" s="74"/>
      <c r="D13" s="74"/>
      <c r="E13" s="74"/>
      <c r="F13" s="74"/>
      <c r="G13" s="82"/>
      <c r="H13" s="74"/>
      <c r="I13" s="74"/>
      <c r="J13" s="85"/>
      <c r="K13" s="74"/>
      <c r="L13" s="74"/>
      <c r="M13" s="74"/>
      <c r="N13" s="74"/>
      <c r="O13" s="74"/>
      <c r="P13" s="74"/>
      <c r="Q13" s="6"/>
      <c r="R13" s="6"/>
    </row>
    <row r="14" spans="1:19">
      <c r="A14" s="81"/>
      <c r="B14" s="74"/>
      <c r="C14" s="74"/>
      <c r="D14" s="74"/>
      <c r="E14" s="74"/>
      <c r="F14" s="74"/>
      <c r="G14" s="74"/>
      <c r="H14" s="74"/>
      <c r="I14" s="74"/>
      <c r="J14" s="74"/>
      <c r="K14" s="74"/>
      <c r="L14" s="74"/>
      <c r="M14" s="74"/>
      <c r="N14" s="74"/>
      <c r="O14" s="74"/>
      <c r="P14" s="74"/>
      <c r="Q14" s="6"/>
      <c r="R14" s="6"/>
    </row>
    <row r="15" spans="1:19">
      <c r="A15" s="84"/>
      <c r="B15" s="74"/>
      <c r="C15" s="74"/>
      <c r="D15" s="74"/>
      <c r="E15" s="74"/>
      <c r="F15" s="74"/>
      <c r="G15" s="74"/>
      <c r="H15" s="74"/>
      <c r="I15" s="74"/>
      <c r="J15" s="74"/>
      <c r="K15" s="74"/>
      <c r="L15" s="74"/>
      <c r="M15" s="74"/>
      <c r="N15" s="74"/>
      <c r="O15" s="74"/>
      <c r="P15" s="74"/>
      <c r="Q15" s="6"/>
      <c r="R15" s="6"/>
    </row>
    <row r="16" spans="1:19">
      <c r="A16" s="84"/>
      <c r="B16" s="74"/>
      <c r="C16" s="74"/>
      <c r="D16" s="74"/>
      <c r="E16" s="74"/>
      <c r="F16" s="74"/>
      <c r="G16" s="74"/>
      <c r="H16" s="74"/>
      <c r="I16" s="74"/>
      <c r="J16" s="74"/>
      <c r="K16" s="74"/>
      <c r="L16" s="74"/>
      <c r="M16" s="74"/>
      <c r="N16" s="74"/>
      <c r="O16" s="74"/>
      <c r="P16" s="74"/>
      <c r="Q16" s="6"/>
      <c r="R16" s="6"/>
    </row>
    <row r="17" spans="1:18">
      <c r="A17" s="84"/>
      <c r="B17" s="74"/>
      <c r="C17" s="74"/>
      <c r="D17" s="74"/>
      <c r="E17" s="74"/>
      <c r="F17" s="74"/>
      <c r="G17" s="74"/>
      <c r="H17" s="74"/>
      <c r="I17" s="74"/>
      <c r="J17" s="74"/>
      <c r="K17" s="74"/>
      <c r="L17" s="74"/>
      <c r="M17" s="74"/>
      <c r="N17" s="74"/>
      <c r="O17" s="74"/>
      <c r="P17" s="74"/>
      <c r="Q17" s="6"/>
      <c r="R17" s="6"/>
    </row>
    <row r="18" spans="1:18">
      <c r="A18" s="80"/>
      <c r="B18" s="74"/>
      <c r="C18" s="74"/>
      <c r="D18" s="74"/>
      <c r="E18" s="74"/>
      <c r="F18" s="74"/>
      <c r="G18" s="74"/>
      <c r="H18" s="74"/>
      <c r="I18" s="74"/>
      <c r="J18" s="74"/>
      <c r="K18" s="74"/>
      <c r="L18" s="74"/>
      <c r="M18" s="74"/>
      <c r="N18" s="74"/>
      <c r="O18" s="74"/>
      <c r="P18" s="74"/>
      <c r="Q18" s="6"/>
      <c r="R18" s="6"/>
    </row>
    <row r="19" spans="1:18">
      <c r="A19" s="86"/>
      <c r="B19" s="74"/>
      <c r="C19" s="74"/>
      <c r="D19" s="74"/>
      <c r="E19" s="74"/>
      <c r="F19" s="74"/>
      <c r="G19" s="74"/>
      <c r="H19" s="74"/>
      <c r="I19" s="74"/>
      <c r="J19" s="74"/>
      <c r="K19" s="74"/>
      <c r="L19" s="74"/>
      <c r="M19" s="74"/>
      <c r="N19" s="74"/>
      <c r="O19" s="74"/>
      <c r="P19" s="74"/>
      <c r="Q19" s="6"/>
      <c r="R19" s="6"/>
    </row>
    <row r="20" spans="1:18">
      <c r="A20" s="87"/>
      <c r="B20" s="83"/>
      <c r="C20" s="78"/>
      <c r="D20" s="83"/>
      <c r="E20" s="74"/>
      <c r="F20" s="74"/>
      <c r="G20" s="83"/>
      <c r="H20" s="74"/>
      <c r="I20" s="74"/>
      <c r="J20" s="74"/>
      <c r="K20" s="74"/>
      <c r="L20" s="74"/>
      <c r="M20" s="74"/>
      <c r="N20" s="74"/>
      <c r="O20" s="74"/>
      <c r="P20" s="74"/>
      <c r="Q20" s="6"/>
      <c r="R20" s="6"/>
    </row>
    <row r="21" spans="1:18">
      <c r="A21" s="74"/>
      <c r="B21" s="74"/>
      <c r="C21" s="74"/>
      <c r="D21" s="74"/>
      <c r="E21" s="74"/>
      <c r="F21" s="74"/>
      <c r="G21" s="74"/>
      <c r="H21" s="74"/>
      <c r="I21" s="74"/>
      <c r="J21" s="74"/>
      <c r="K21" s="74"/>
      <c r="L21" s="74"/>
      <c r="M21" s="74"/>
      <c r="N21" s="74"/>
      <c r="O21" s="74"/>
      <c r="P21" s="74"/>
      <c r="Q21" s="6"/>
      <c r="R21" s="6"/>
    </row>
    <row r="22" spans="1:18">
      <c r="A22" s="74"/>
      <c r="B22" s="74"/>
      <c r="C22" s="74"/>
      <c r="D22" s="74"/>
      <c r="E22" s="74"/>
      <c r="F22" s="74"/>
      <c r="G22" s="74"/>
      <c r="H22" s="74"/>
      <c r="I22" s="74"/>
      <c r="J22" s="74"/>
      <c r="K22" s="74"/>
      <c r="L22" s="74"/>
      <c r="M22" s="74"/>
      <c r="N22" s="74"/>
      <c r="O22" s="74"/>
      <c r="P22" s="74"/>
      <c r="Q22" s="6"/>
      <c r="R22" s="6"/>
    </row>
    <row r="23" spans="1:18">
      <c r="A23" s="74"/>
      <c r="B23" s="74"/>
      <c r="C23" s="74"/>
      <c r="D23" s="74"/>
      <c r="E23" s="74"/>
      <c r="F23" s="74"/>
      <c r="G23" s="74"/>
      <c r="H23" s="74"/>
      <c r="I23" s="74"/>
      <c r="J23" s="74"/>
      <c r="K23" s="74"/>
      <c r="L23" s="74"/>
      <c r="M23" s="74"/>
      <c r="N23" s="74"/>
      <c r="O23" s="74"/>
      <c r="P23" s="74"/>
      <c r="Q23" s="6"/>
      <c r="R23" s="6"/>
    </row>
    <row r="24" spans="1:18">
      <c r="A24" s="74"/>
      <c r="B24" s="74"/>
      <c r="C24" s="74"/>
      <c r="D24" s="74"/>
      <c r="E24" s="74"/>
      <c r="F24" s="74"/>
      <c r="G24" s="74"/>
      <c r="H24" s="74"/>
      <c r="I24" s="74"/>
      <c r="J24" s="74"/>
      <c r="K24" s="74"/>
      <c r="L24" s="74"/>
      <c r="M24" s="74"/>
      <c r="N24" s="74"/>
      <c r="O24" s="74"/>
      <c r="P24" s="74"/>
      <c r="Q24" s="6"/>
      <c r="R24" s="6"/>
    </row>
    <row r="25" spans="1:18">
      <c r="A25" s="74"/>
      <c r="B25" s="74"/>
      <c r="C25" s="74"/>
      <c r="D25" s="74"/>
      <c r="E25" s="74"/>
      <c r="F25" s="74"/>
      <c r="G25" s="74"/>
      <c r="H25" s="74"/>
      <c r="I25" s="74"/>
      <c r="J25" s="74"/>
      <c r="K25" s="74"/>
      <c r="L25" s="74"/>
      <c r="M25" s="74"/>
      <c r="N25" s="74"/>
      <c r="O25" s="74"/>
      <c r="P25" s="74"/>
      <c r="Q25" s="6"/>
      <c r="R25" s="6"/>
    </row>
    <row r="26" spans="1:18">
      <c r="A26" s="74"/>
      <c r="B26" s="74"/>
      <c r="C26" s="74"/>
      <c r="D26" s="74"/>
      <c r="E26" s="74"/>
      <c r="F26" s="74"/>
      <c r="G26" s="74"/>
      <c r="H26" s="74"/>
      <c r="I26" s="74"/>
      <c r="J26" s="74"/>
      <c r="K26" s="74"/>
      <c r="L26" s="74"/>
      <c r="M26" s="74"/>
      <c r="N26" s="74"/>
      <c r="O26" s="74"/>
      <c r="P26" s="74"/>
      <c r="Q26" s="6"/>
      <c r="R26" s="6"/>
    </row>
    <row r="27" spans="1:18">
      <c r="A27" s="74"/>
      <c r="B27" s="74"/>
      <c r="C27" s="74"/>
      <c r="D27" s="74"/>
      <c r="E27" s="74"/>
      <c r="F27" s="74"/>
      <c r="G27" s="74"/>
      <c r="H27" s="74"/>
      <c r="I27" s="74"/>
      <c r="J27" s="74"/>
      <c r="K27" s="74"/>
      <c r="L27" s="74"/>
      <c r="M27" s="74"/>
      <c r="N27" s="74"/>
      <c r="O27" s="74"/>
      <c r="P27" s="74"/>
      <c r="Q27" s="6"/>
      <c r="R27" s="6"/>
    </row>
    <row r="28" spans="1:18">
      <c r="A28" s="74"/>
      <c r="B28" s="74"/>
      <c r="C28" s="74"/>
      <c r="D28" s="74"/>
      <c r="E28" s="74"/>
      <c r="F28" s="74"/>
      <c r="G28" s="74"/>
      <c r="H28" s="74"/>
      <c r="I28" s="74"/>
      <c r="J28" s="74"/>
      <c r="K28" s="74"/>
      <c r="L28" s="74"/>
      <c r="M28" s="74"/>
      <c r="N28" s="74"/>
      <c r="O28" s="74"/>
      <c r="P28" s="74"/>
      <c r="Q28" s="6"/>
      <c r="R28" s="6"/>
    </row>
    <row r="29" spans="1:18">
      <c r="A29" s="74"/>
      <c r="B29" s="74"/>
      <c r="C29" s="74"/>
      <c r="D29" s="74"/>
      <c r="E29" s="74"/>
      <c r="F29" s="74"/>
      <c r="G29" s="74"/>
      <c r="H29" s="74"/>
      <c r="I29" s="74"/>
      <c r="J29" s="74"/>
      <c r="K29" s="74"/>
      <c r="L29" s="74"/>
      <c r="M29" s="74"/>
      <c r="N29" s="74"/>
      <c r="O29" s="74"/>
      <c r="P29" s="74"/>
      <c r="Q29" s="6"/>
      <c r="R29" s="6"/>
    </row>
    <row r="30" spans="1:18">
      <c r="A30" s="74"/>
      <c r="B30" s="74"/>
      <c r="C30" s="74"/>
      <c r="D30" s="74"/>
      <c r="E30" s="74"/>
      <c r="F30" s="74"/>
      <c r="G30" s="74"/>
      <c r="H30" s="74"/>
      <c r="I30" s="74"/>
      <c r="J30" s="74"/>
      <c r="K30" s="74"/>
      <c r="L30" s="74"/>
      <c r="M30" s="74"/>
      <c r="N30" s="74"/>
      <c r="O30" s="74"/>
      <c r="P30" s="74"/>
      <c r="Q30" s="6"/>
      <c r="R30" s="6"/>
    </row>
    <row r="31" spans="1:18">
      <c r="A31" s="74"/>
      <c r="B31" s="74"/>
      <c r="C31" s="74"/>
      <c r="D31" s="74"/>
      <c r="E31" s="74"/>
      <c r="F31" s="74"/>
      <c r="G31" s="74"/>
      <c r="H31" s="74"/>
      <c r="I31" s="74"/>
      <c r="J31" s="74"/>
      <c r="K31" s="74"/>
      <c r="L31" s="74"/>
      <c r="M31" s="74"/>
      <c r="N31" s="74"/>
      <c r="O31" s="74"/>
      <c r="P31" s="74"/>
      <c r="Q31" s="6"/>
      <c r="R31" s="6"/>
    </row>
    <row r="32" spans="1:18">
      <c r="A32" s="74"/>
      <c r="B32" s="74"/>
      <c r="C32" s="74"/>
      <c r="D32" s="74"/>
      <c r="E32" s="74"/>
      <c r="F32" s="74"/>
      <c r="G32" s="74"/>
      <c r="H32" s="74"/>
      <c r="I32" s="74"/>
      <c r="J32" s="74"/>
      <c r="K32" s="74"/>
      <c r="L32" s="74"/>
      <c r="M32" s="74"/>
      <c r="N32" s="74"/>
      <c r="O32" s="74"/>
      <c r="P32" s="74"/>
      <c r="Q32" s="6"/>
      <c r="R32" s="6"/>
    </row>
    <row r="33" spans="1:18">
      <c r="A33" s="74"/>
      <c r="B33" s="74"/>
      <c r="C33" s="74"/>
      <c r="D33" s="74"/>
      <c r="E33" s="74"/>
      <c r="F33" s="74"/>
      <c r="G33" s="74"/>
      <c r="H33" s="74"/>
      <c r="I33" s="74"/>
      <c r="J33" s="74"/>
      <c r="K33" s="74"/>
      <c r="L33" s="74"/>
      <c r="M33" s="74"/>
      <c r="N33" s="74"/>
      <c r="O33" s="74"/>
      <c r="P33" s="74"/>
      <c r="Q33" s="6"/>
      <c r="R33" s="6"/>
    </row>
    <row r="34" spans="1:18">
      <c r="A34" s="74"/>
      <c r="B34" s="74"/>
      <c r="C34" s="74"/>
      <c r="D34" s="74"/>
      <c r="E34" s="74"/>
      <c r="F34" s="74"/>
      <c r="G34" s="74"/>
      <c r="H34" s="74"/>
      <c r="I34" s="74"/>
      <c r="J34" s="74"/>
      <c r="K34" s="74"/>
      <c r="L34" s="74"/>
      <c r="M34" s="74"/>
      <c r="N34" s="74"/>
      <c r="O34" s="74"/>
      <c r="P34" s="74"/>
      <c r="Q34" s="6"/>
      <c r="R34" s="6"/>
    </row>
    <row r="35" spans="1:18">
      <c r="A35" s="74"/>
      <c r="B35" s="74"/>
      <c r="C35" s="74"/>
      <c r="D35" s="74"/>
      <c r="E35" s="74"/>
      <c r="F35" s="74"/>
      <c r="G35" s="74"/>
      <c r="H35" s="74"/>
      <c r="I35" s="74"/>
      <c r="J35" s="74"/>
      <c r="K35" s="74"/>
      <c r="L35" s="74"/>
      <c r="M35" s="74"/>
      <c r="N35" s="74"/>
      <c r="O35" s="74"/>
      <c r="P35" s="74"/>
      <c r="Q35" s="6"/>
      <c r="R35" s="6"/>
    </row>
    <row r="36" spans="1:18">
      <c r="A36" s="74"/>
      <c r="B36" s="74"/>
      <c r="C36" s="74"/>
      <c r="D36" s="74"/>
      <c r="E36" s="74"/>
      <c r="F36" s="74"/>
      <c r="G36" s="74"/>
      <c r="H36" s="74"/>
      <c r="I36" s="74"/>
      <c r="J36" s="74"/>
      <c r="K36" s="74"/>
      <c r="L36" s="74"/>
      <c r="M36" s="74"/>
      <c r="N36" s="74"/>
      <c r="O36" s="74"/>
      <c r="P36" s="74"/>
      <c r="Q36" s="6"/>
      <c r="R36" s="6"/>
    </row>
    <row r="37" spans="1:18">
      <c r="A37" s="74"/>
      <c r="B37" s="74"/>
      <c r="C37" s="74"/>
      <c r="D37" s="74"/>
      <c r="E37" s="74"/>
      <c r="F37" s="74"/>
      <c r="G37" s="74"/>
      <c r="H37" s="74"/>
      <c r="I37" s="74"/>
      <c r="J37" s="74"/>
      <c r="K37" s="74"/>
      <c r="L37" s="74"/>
      <c r="M37" s="74"/>
      <c r="N37" s="74"/>
      <c r="O37" s="74"/>
      <c r="P37" s="74"/>
      <c r="Q37" s="6"/>
      <c r="R37" s="6"/>
    </row>
    <row r="38" spans="1:18">
      <c r="A38" s="74"/>
      <c r="B38" s="74"/>
      <c r="C38" s="74"/>
      <c r="D38" s="74"/>
      <c r="E38" s="74"/>
      <c r="F38" s="74"/>
      <c r="G38" s="74"/>
      <c r="H38" s="74"/>
      <c r="I38" s="74"/>
      <c r="J38" s="74"/>
      <c r="K38" s="74"/>
      <c r="L38" s="74"/>
      <c r="M38" s="74"/>
      <c r="N38" s="74"/>
      <c r="O38" s="74"/>
      <c r="P38" s="74"/>
      <c r="Q38" s="6"/>
      <c r="R38" s="6"/>
    </row>
    <row r="39" spans="1:18">
      <c r="A39" s="74"/>
      <c r="B39" s="74"/>
      <c r="C39" s="74"/>
      <c r="D39" s="74"/>
      <c r="E39" s="74"/>
      <c r="F39" s="74"/>
      <c r="G39" s="74"/>
      <c r="H39" s="74"/>
      <c r="I39" s="74"/>
      <c r="J39" s="74"/>
      <c r="K39" s="74"/>
      <c r="L39" s="74"/>
      <c r="M39" s="74"/>
      <c r="N39" s="74"/>
      <c r="O39" s="74"/>
      <c r="P39" s="74"/>
      <c r="Q39" s="6"/>
      <c r="R39" s="6"/>
    </row>
    <row r="40" spans="1:18">
      <c r="A40" s="74"/>
      <c r="B40" s="74"/>
      <c r="C40" s="74"/>
      <c r="D40" s="74"/>
      <c r="E40" s="74"/>
      <c r="F40" s="74"/>
      <c r="G40" s="74"/>
      <c r="H40" s="74"/>
      <c r="I40" s="74"/>
      <c r="J40" s="74"/>
      <c r="K40" s="74"/>
      <c r="L40" s="74"/>
      <c r="M40" s="74"/>
      <c r="N40" s="74"/>
      <c r="O40" s="74"/>
      <c r="P40" s="74"/>
      <c r="Q40" s="6"/>
      <c r="R40" s="6"/>
    </row>
    <row r="41" spans="1:18">
      <c r="A41" s="74"/>
      <c r="B41" s="74"/>
      <c r="C41" s="74"/>
      <c r="D41" s="74"/>
      <c r="E41" s="74"/>
      <c r="F41" s="74"/>
      <c r="G41" s="74"/>
      <c r="H41" s="74"/>
      <c r="I41" s="74"/>
      <c r="J41" s="74"/>
      <c r="K41" s="74"/>
      <c r="L41" s="74"/>
      <c r="M41" s="74"/>
      <c r="N41" s="74"/>
      <c r="O41" s="74"/>
      <c r="P41" s="74"/>
      <c r="Q41" s="6"/>
      <c r="R41" s="6"/>
    </row>
    <row r="42" spans="1:18">
      <c r="A42" s="74"/>
      <c r="B42" s="74"/>
      <c r="C42" s="74"/>
      <c r="D42" s="74"/>
      <c r="E42" s="74"/>
      <c r="F42" s="74"/>
      <c r="G42" s="74"/>
      <c r="H42" s="74"/>
      <c r="I42" s="74"/>
      <c r="J42" s="74"/>
      <c r="K42" s="74"/>
      <c r="L42" s="74"/>
      <c r="M42" s="74"/>
      <c r="N42" s="74"/>
      <c r="O42" s="74"/>
      <c r="P42" s="74"/>
      <c r="Q42" s="6"/>
      <c r="R42" s="6"/>
    </row>
    <row r="43" spans="1:18">
      <c r="A43" s="74"/>
      <c r="B43" s="74"/>
      <c r="C43" s="74"/>
      <c r="D43" s="74"/>
      <c r="E43" s="74"/>
      <c r="F43" s="74"/>
      <c r="G43" s="74"/>
      <c r="H43" s="74"/>
      <c r="I43" s="74"/>
      <c r="J43" s="74"/>
      <c r="K43" s="74"/>
      <c r="L43" s="74"/>
      <c r="M43" s="74"/>
      <c r="N43" s="74"/>
      <c r="O43" s="74"/>
      <c r="P43" s="74"/>
      <c r="Q43" s="6"/>
      <c r="R43" s="6"/>
    </row>
    <row r="44" spans="1:18">
      <c r="A44" s="74"/>
      <c r="B44" s="74"/>
      <c r="C44" s="74"/>
      <c r="D44" s="74"/>
      <c r="E44" s="74"/>
      <c r="F44" s="74"/>
      <c r="G44" s="74"/>
      <c r="H44" s="74"/>
      <c r="I44" s="74"/>
      <c r="J44" s="74"/>
      <c r="K44" s="74"/>
      <c r="L44" s="74"/>
      <c r="M44" s="74"/>
      <c r="N44" s="74"/>
      <c r="O44" s="74"/>
      <c r="P44" s="74"/>
      <c r="Q44" s="6"/>
      <c r="R44" s="6"/>
    </row>
    <row r="45" spans="1:18">
      <c r="A45" s="74"/>
      <c r="B45" s="74"/>
      <c r="C45" s="74"/>
      <c r="D45" s="74"/>
      <c r="E45" s="74"/>
      <c r="F45" s="74"/>
      <c r="G45" s="74"/>
      <c r="H45" s="74"/>
      <c r="I45" s="74"/>
      <c r="J45" s="74"/>
      <c r="K45" s="74"/>
      <c r="L45" s="74"/>
      <c r="M45" s="74"/>
      <c r="N45" s="74"/>
      <c r="O45" s="74"/>
      <c r="P45" s="74"/>
      <c r="Q45" s="6"/>
      <c r="R45" s="6"/>
    </row>
    <row r="46" spans="1:18">
      <c r="A46" s="74"/>
      <c r="B46" s="74"/>
      <c r="C46" s="74"/>
      <c r="D46" s="74"/>
      <c r="E46" s="74"/>
      <c r="F46" s="74"/>
      <c r="G46" s="74"/>
      <c r="H46" s="74"/>
      <c r="I46" s="74"/>
      <c r="J46" s="74"/>
      <c r="K46" s="74"/>
      <c r="L46" s="74"/>
      <c r="M46" s="74"/>
      <c r="N46" s="74"/>
      <c r="O46" s="74"/>
      <c r="P46" s="74"/>
      <c r="Q46" s="6"/>
      <c r="R46" s="6"/>
    </row>
    <row r="47" spans="1:18">
      <c r="A47" s="74"/>
      <c r="B47" s="74"/>
      <c r="C47" s="74"/>
      <c r="D47" s="74"/>
      <c r="E47" s="74"/>
      <c r="F47" s="74"/>
      <c r="G47" s="74"/>
      <c r="H47" s="74"/>
      <c r="I47" s="74"/>
      <c r="J47" s="74"/>
      <c r="K47" s="74"/>
      <c r="L47" s="74"/>
      <c r="M47" s="74"/>
      <c r="N47" s="74"/>
      <c r="O47" s="74"/>
      <c r="P47" s="74"/>
      <c r="Q47" s="6"/>
      <c r="R47" s="6"/>
    </row>
    <row r="48" spans="1:18">
      <c r="A48" s="74"/>
      <c r="B48" s="74"/>
      <c r="C48" s="74"/>
      <c r="D48" s="74"/>
      <c r="E48" s="74"/>
      <c r="F48" s="74"/>
      <c r="G48" s="74"/>
      <c r="H48" s="74"/>
      <c r="I48" s="74"/>
      <c r="J48" s="74"/>
      <c r="K48" s="74"/>
      <c r="L48" s="74"/>
      <c r="M48" s="74"/>
      <c r="N48" s="74"/>
      <c r="O48" s="74"/>
      <c r="P48" s="74"/>
      <c r="Q48" s="6"/>
      <c r="R48" s="6"/>
    </row>
    <row r="49" spans="1:18">
      <c r="A49" s="74"/>
      <c r="B49" s="74"/>
      <c r="C49" s="74"/>
      <c r="D49" s="74"/>
      <c r="E49" s="74"/>
      <c r="F49" s="74"/>
      <c r="G49" s="74"/>
      <c r="H49" s="74"/>
      <c r="I49" s="74"/>
      <c r="J49" s="74"/>
      <c r="K49" s="74"/>
      <c r="L49" s="74"/>
      <c r="M49" s="74"/>
      <c r="N49" s="74"/>
      <c r="O49" s="74"/>
      <c r="P49" s="74"/>
      <c r="Q49" s="6"/>
      <c r="R49" s="6"/>
    </row>
    <row r="50" spans="1:18">
      <c r="A50" s="74"/>
      <c r="B50" s="74"/>
      <c r="C50" s="74"/>
      <c r="D50" s="74"/>
      <c r="E50" s="74"/>
      <c r="F50" s="74"/>
      <c r="G50" s="74"/>
      <c r="H50" s="74"/>
      <c r="I50" s="74"/>
      <c r="J50" s="74"/>
      <c r="K50" s="74"/>
      <c r="L50" s="74"/>
      <c r="M50" s="74"/>
      <c r="N50" s="74"/>
      <c r="O50" s="74"/>
      <c r="P50" s="74"/>
      <c r="Q50" s="6"/>
      <c r="R50" s="6"/>
    </row>
    <row r="51" spans="1:18">
      <c r="A51" s="74"/>
      <c r="B51" s="74"/>
      <c r="C51" s="74"/>
      <c r="D51" s="74"/>
      <c r="E51" s="74"/>
      <c r="F51" s="74"/>
      <c r="G51" s="74"/>
      <c r="H51" s="74"/>
      <c r="I51" s="74"/>
      <c r="J51" s="74"/>
      <c r="K51" s="74"/>
      <c r="L51" s="74"/>
      <c r="M51" s="74"/>
      <c r="N51" s="74"/>
      <c r="O51" s="74"/>
      <c r="P51" s="74"/>
      <c r="Q51" s="6"/>
      <c r="R51" s="6"/>
    </row>
    <row r="52" spans="1:18">
      <c r="A52" s="74"/>
      <c r="B52" s="74"/>
      <c r="C52" s="74"/>
      <c r="D52" s="74"/>
      <c r="E52" s="74"/>
      <c r="F52" s="74"/>
      <c r="G52" s="74"/>
      <c r="H52" s="74"/>
      <c r="I52" s="74"/>
      <c r="J52" s="74"/>
      <c r="K52" s="74"/>
      <c r="L52" s="74"/>
      <c r="M52" s="74"/>
      <c r="N52" s="74"/>
      <c r="O52" s="74"/>
      <c r="P52" s="74"/>
      <c r="Q52" s="6"/>
      <c r="R52" s="6"/>
    </row>
    <row r="53" spans="1:18">
      <c r="A53" s="74"/>
      <c r="B53" s="74"/>
      <c r="C53" s="74"/>
      <c r="D53" s="74"/>
      <c r="E53" s="74"/>
      <c r="F53" s="74"/>
      <c r="G53" s="74"/>
      <c r="H53" s="74"/>
      <c r="I53" s="74"/>
      <c r="J53" s="74"/>
      <c r="K53" s="74"/>
      <c r="L53" s="74"/>
      <c r="M53" s="74"/>
      <c r="N53" s="74"/>
      <c r="O53" s="74"/>
      <c r="P53" s="74"/>
      <c r="Q53" s="6"/>
      <c r="R53" s="6"/>
    </row>
    <row r="54" spans="1:18">
      <c r="A54" s="74"/>
      <c r="B54" s="74"/>
      <c r="C54" s="74"/>
      <c r="D54" s="74"/>
      <c r="E54" s="74"/>
      <c r="F54" s="74"/>
      <c r="G54" s="74"/>
      <c r="H54" s="74"/>
      <c r="I54" s="74"/>
      <c r="J54" s="74"/>
      <c r="K54" s="74"/>
      <c r="L54" s="74"/>
      <c r="M54" s="74"/>
      <c r="N54" s="74"/>
      <c r="O54" s="74"/>
      <c r="P54" s="74"/>
      <c r="Q54" s="6"/>
      <c r="R54" s="6"/>
    </row>
    <row r="55" spans="1:18">
      <c r="A55" s="74"/>
      <c r="B55" s="74"/>
      <c r="C55" s="74"/>
      <c r="D55" s="74"/>
      <c r="E55" s="74"/>
      <c r="F55" s="74"/>
      <c r="G55" s="74"/>
      <c r="H55" s="74"/>
      <c r="I55" s="74"/>
      <c r="J55" s="74"/>
      <c r="K55" s="74"/>
      <c r="L55" s="74"/>
      <c r="M55" s="74"/>
      <c r="N55" s="74"/>
      <c r="O55" s="74"/>
      <c r="P55" s="74"/>
      <c r="Q55" s="6"/>
      <c r="R55" s="6"/>
    </row>
    <row r="56" spans="1:18">
      <c r="A56" s="74"/>
      <c r="B56" s="74"/>
      <c r="C56" s="74"/>
      <c r="D56" s="74"/>
      <c r="E56" s="74"/>
      <c r="F56" s="74"/>
      <c r="G56" s="74"/>
      <c r="H56" s="74"/>
      <c r="I56" s="74"/>
      <c r="J56" s="74"/>
      <c r="K56" s="74"/>
      <c r="L56" s="74"/>
      <c r="M56" s="74"/>
      <c r="N56" s="74"/>
      <c r="O56" s="74"/>
      <c r="P56" s="74"/>
      <c r="Q56" s="6"/>
      <c r="R56" s="6"/>
    </row>
    <row r="57" spans="1:18">
      <c r="A57" s="74"/>
      <c r="B57" s="74"/>
      <c r="C57" s="74"/>
      <c r="D57" s="74"/>
      <c r="E57" s="74"/>
      <c r="F57" s="74"/>
      <c r="G57" s="74"/>
      <c r="H57" s="74"/>
      <c r="I57" s="74"/>
      <c r="J57" s="74"/>
      <c r="K57" s="74"/>
      <c r="L57" s="74"/>
      <c r="M57" s="74"/>
      <c r="N57" s="74"/>
      <c r="O57" s="74"/>
      <c r="P57" s="74"/>
      <c r="Q57" s="6"/>
      <c r="R57" s="6"/>
    </row>
    <row r="58" spans="1:18">
      <c r="A58" s="74"/>
      <c r="B58" s="74"/>
      <c r="C58" s="74"/>
      <c r="D58" s="74"/>
      <c r="E58" s="74"/>
      <c r="F58" s="74"/>
      <c r="G58" s="74"/>
      <c r="H58" s="74"/>
      <c r="I58" s="74"/>
      <c r="J58" s="74"/>
      <c r="K58" s="74"/>
      <c r="L58" s="74"/>
      <c r="M58" s="74"/>
      <c r="N58" s="74"/>
      <c r="O58" s="74"/>
      <c r="P58" s="74"/>
      <c r="Q58" s="6"/>
      <c r="R58" s="6"/>
    </row>
    <row r="59" spans="1:18">
      <c r="A59" s="74"/>
      <c r="B59" s="74"/>
      <c r="C59" s="74"/>
      <c r="D59" s="74"/>
      <c r="E59" s="74"/>
      <c r="F59" s="74"/>
      <c r="G59" s="74"/>
      <c r="H59" s="74"/>
      <c r="I59" s="74"/>
      <c r="J59" s="74"/>
      <c r="K59" s="74"/>
      <c r="L59" s="74"/>
      <c r="M59" s="74"/>
      <c r="N59" s="74"/>
      <c r="O59" s="74"/>
      <c r="P59" s="74"/>
      <c r="Q59" s="6"/>
      <c r="R59" s="6"/>
    </row>
    <row r="60" spans="1:18">
      <c r="A60" s="74"/>
      <c r="B60" s="74"/>
      <c r="C60" s="74"/>
      <c r="D60" s="74"/>
      <c r="E60" s="74"/>
      <c r="F60" s="74"/>
      <c r="G60" s="74"/>
      <c r="H60" s="74"/>
      <c r="I60" s="74"/>
      <c r="J60" s="74"/>
      <c r="K60" s="74"/>
      <c r="L60" s="74"/>
      <c r="M60" s="74"/>
      <c r="N60" s="74"/>
      <c r="O60" s="74"/>
      <c r="P60" s="74"/>
      <c r="Q60" s="6"/>
      <c r="R60" s="6"/>
    </row>
    <row r="61" spans="1:18">
      <c r="A61" s="74"/>
      <c r="B61" s="74"/>
      <c r="C61" s="74"/>
      <c r="D61" s="74"/>
      <c r="E61" s="74"/>
      <c r="F61" s="74"/>
      <c r="G61" s="74"/>
      <c r="H61" s="74"/>
      <c r="I61" s="74"/>
      <c r="J61" s="74"/>
      <c r="K61" s="74"/>
      <c r="L61" s="74"/>
      <c r="M61" s="74"/>
      <c r="N61" s="74"/>
      <c r="O61" s="74"/>
      <c r="P61" s="74"/>
      <c r="Q61" s="6"/>
      <c r="R61" s="6"/>
    </row>
    <row r="62" spans="1:18">
      <c r="A62" s="74"/>
      <c r="B62" s="74"/>
      <c r="C62" s="74"/>
      <c r="D62" s="74"/>
      <c r="E62" s="74"/>
      <c r="F62" s="74"/>
      <c r="G62" s="74"/>
      <c r="H62" s="74"/>
      <c r="I62" s="74"/>
      <c r="J62" s="74"/>
      <c r="K62" s="74"/>
      <c r="L62" s="74"/>
      <c r="M62" s="74"/>
      <c r="N62" s="74"/>
      <c r="O62" s="74"/>
      <c r="P62" s="74"/>
      <c r="Q62" s="6"/>
      <c r="R62" s="6"/>
    </row>
    <row r="63" spans="1:18">
      <c r="A63" s="74"/>
      <c r="B63" s="74"/>
      <c r="C63" s="74"/>
      <c r="D63" s="74"/>
      <c r="E63" s="74"/>
      <c r="F63" s="74"/>
      <c r="G63" s="74"/>
      <c r="H63" s="74"/>
      <c r="I63" s="74"/>
      <c r="J63" s="74"/>
      <c r="K63" s="74"/>
      <c r="L63" s="74"/>
      <c r="M63" s="74"/>
      <c r="N63" s="74"/>
      <c r="O63" s="74"/>
      <c r="P63" s="74"/>
      <c r="Q63" s="6"/>
      <c r="R63" s="6"/>
    </row>
    <row r="64" spans="1:18">
      <c r="A64" s="74"/>
      <c r="B64" s="74"/>
      <c r="C64" s="74"/>
      <c r="D64" s="74"/>
      <c r="E64" s="74"/>
      <c r="F64" s="74"/>
      <c r="G64" s="74"/>
      <c r="H64" s="74"/>
      <c r="I64" s="74"/>
      <c r="J64" s="74"/>
      <c r="K64" s="74"/>
      <c r="L64" s="74"/>
      <c r="M64" s="74"/>
      <c r="N64" s="74"/>
      <c r="O64" s="74"/>
      <c r="P64" s="74"/>
      <c r="Q64" s="6"/>
      <c r="R64" s="6"/>
    </row>
    <row r="65" spans="1:18">
      <c r="A65" s="74"/>
      <c r="B65" s="74"/>
      <c r="C65" s="74"/>
      <c r="D65" s="74"/>
      <c r="E65" s="74"/>
      <c r="F65" s="74"/>
      <c r="G65" s="74"/>
      <c r="H65" s="74"/>
      <c r="I65" s="74"/>
      <c r="J65" s="74"/>
      <c r="K65" s="74"/>
      <c r="L65" s="74"/>
      <c r="M65" s="74"/>
      <c r="N65" s="74"/>
      <c r="O65" s="74"/>
      <c r="P65" s="74"/>
      <c r="Q65" s="6"/>
      <c r="R65" s="6"/>
    </row>
    <row r="66" spans="1:18">
      <c r="A66" s="74"/>
      <c r="B66" s="74"/>
      <c r="C66" s="74"/>
      <c r="D66" s="74"/>
      <c r="E66" s="74"/>
      <c r="F66" s="74"/>
      <c r="G66" s="74"/>
      <c r="H66" s="74"/>
      <c r="I66" s="74"/>
      <c r="J66" s="74"/>
      <c r="K66" s="74"/>
      <c r="L66" s="74"/>
      <c r="M66" s="74"/>
      <c r="N66" s="74"/>
      <c r="O66" s="74"/>
      <c r="P66" s="74"/>
      <c r="Q66" s="6"/>
      <c r="R66" s="6"/>
    </row>
    <row r="67" spans="1:18">
      <c r="A67" s="74"/>
      <c r="B67" s="74"/>
      <c r="C67" s="74"/>
      <c r="D67" s="74"/>
      <c r="E67" s="74"/>
      <c r="F67" s="74"/>
      <c r="G67" s="74"/>
      <c r="H67" s="74"/>
      <c r="I67" s="74"/>
      <c r="J67" s="74"/>
      <c r="K67" s="74"/>
      <c r="L67" s="74"/>
      <c r="M67" s="74"/>
      <c r="N67" s="74"/>
      <c r="O67" s="74"/>
      <c r="P67" s="74"/>
      <c r="Q67" s="6"/>
      <c r="R67" s="6"/>
    </row>
    <row r="68" spans="1:18">
      <c r="A68" s="74"/>
      <c r="B68" s="74"/>
      <c r="C68" s="74"/>
      <c r="D68" s="74"/>
      <c r="E68" s="74"/>
      <c r="F68" s="74"/>
      <c r="G68" s="74"/>
      <c r="H68" s="74"/>
      <c r="I68" s="74"/>
      <c r="J68" s="74"/>
      <c r="K68" s="74"/>
      <c r="L68" s="74"/>
      <c r="M68" s="74"/>
      <c r="N68" s="74"/>
      <c r="O68" s="74"/>
      <c r="P68" s="74"/>
      <c r="Q68" s="6"/>
      <c r="R68" s="6"/>
    </row>
    <row r="69" spans="1:18">
      <c r="A69" s="74"/>
      <c r="B69" s="74"/>
      <c r="C69" s="74"/>
      <c r="D69" s="74"/>
      <c r="E69" s="74"/>
      <c r="F69" s="74"/>
      <c r="G69" s="74"/>
      <c r="H69" s="74"/>
      <c r="I69" s="74"/>
      <c r="J69" s="74"/>
      <c r="K69" s="74"/>
      <c r="L69" s="74"/>
      <c r="M69" s="74"/>
      <c r="N69" s="74"/>
      <c r="O69" s="74"/>
      <c r="P69" s="74"/>
      <c r="Q69" s="6"/>
      <c r="R69" s="6"/>
    </row>
    <row r="70" spans="1:18">
      <c r="A70" s="74"/>
      <c r="B70" s="74"/>
      <c r="C70" s="74"/>
      <c r="D70" s="74"/>
      <c r="E70" s="74"/>
      <c r="F70" s="74"/>
      <c r="G70" s="74"/>
      <c r="H70" s="74"/>
      <c r="I70" s="74"/>
      <c r="J70" s="74"/>
      <c r="K70" s="74"/>
      <c r="L70" s="74"/>
      <c r="M70" s="74"/>
      <c r="N70" s="74"/>
      <c r="O70" s="74"/>
      <c r="P70" s="74"/>
      <c r="Q70" s="6"/>
      <c r="R70" s="6"/>
    </row>
    <row r="71" spans="1:18">
      <c r="A71" s="74"/>
      <c r="B71" s="74"/>
      <c r="C71" s="74"/>
      <c r="D71" s="74"/>
      <c r="E71" s="74"/>
      <c r="F71" s="74"/>
      <c r="G71" s="74"/>
      <c r="H71" s="74"/>
      <c r="I71" s="74"/>
      <c r="J71" s="74"/>
      <c r="K71" s="74"/>
      <c r="L71" s="74"/>
      <c r="M71" s="74"/>
      <c r="N71" s="74"/>
      <c r="O71" s="74"/>
      <c r="P71" s="74"/>
      <c r="Q71" s="6"/>
      <c r="R71" s="6"/>
    </row>
    <row r="72" spans="1:18">
      <c r="A72" s="74"/>
      <c r="B72" s="74"/>
      <c r="C72" s="74"/>
      <c r="D72" s="74"/>
      <c r="E72" s="74"/>
      <c r="F72" s="74"/>
      <c r="G72" s="74"/>
      <c r="H72" s="74"/>
      <c r="I72" s="74"/>
      <c r="J72" s="74"/>
      <c r="K72" s="74"/>
      <c r="L72" s="74"/>
      <c r="M72" s="74"/>
      <c r="N72" s="74"/>
      <c r="O72" s="74"/>
      <c r="P72" s="74"/>
      <c r="Q72" s="6"/>
      <c r="R72" s="6"/>
    </row>
    <row r="73" spans="1:18">
      <c r="A73" s="74"/>
      <c r="B73" s="74"/>
      <c r="C73" s="74"/>
      <c r="D73" s="74"/>
      <c r="E73" s="74"/>
      <c r="F73" s="74"/>
      <c r="G73" s="74"/>
      <c r="H73" s="74"/>
      <c r="I73" s="74"/>
      <c r="J73" s="74"/>
      <c r="K73" s="74"/>
      <c r="L73" s="74"/>
      <c r="M73" s="74"/>
      <c r="N73" s="74"/>
      <c r="O73" s="74"/>
      <c r="P73" s="74"/>
      <c r="Q73" s="6"/>
      <c r="R73" s="6"/>
    </row>
    <row r="74" spans="1:18">
      <c r="A74" s="74"/>
      <c r="B74" s="74"/>
      <c r="C74" s="74"/>
      <c r="D74" s="74"/>
      <c r="E74" s="74"/>
      <c r="F74" s="74"/>
      <c r="G74" s="74"/>
      <c r="H74" s="74"/>
      <c r="I74" s="74"/>
      <c r="J74" s="74"/>
      <c r="K74" s="74"/>
      <c r="L74" s="74"/>
      <c r="M74" s="74"/>
      <c r="N74" s="74"/>
      <c r="O74" s="74"/>
      <c r="P74" s="74"/>
      <c r="Q74" s="6"/>
      <c r="R74" s="6"/>
    </row>
    <row r="75" spans="1:18">
      <c r="A75" s="74"/>
      <c r="B75" s="74"/>
      <c r="C75" s="74"/>
      <c r="D75" s="74"/>
      <c r="E75" s="74"/>
      <c r="F75" s="74"/>
      <c r="G75" s="74"/>
      <c r="H75" s="74"/>
      <c r="I75" s="74"/>
      <c r="J75" s="74"/>
      <c r="K75" s="74"/>
      <c r="L75" s="74"/>
      <c r="M75" s="74"/>
      <c r="N75" s="74"/>
      <c r="O75" s="74"/>
      <c r="P75" s="74"/>
      <c r="Q75" s="6"/>
      <c r="R75" s="6"/>
    </row>
    <row r="76" spans="1:18">
      <c r="A76" s="74"/>
      <c r="B76" s="74"/>
      <c r="C76" s="74"/>
      <c r="D76" s="74"/>
      <c r="E76" s="74"/>
      <c r="F76" s="74"/>
      <c r="G76" s="74"/>
      <c r="H76" s="74"/>
      <c r="I76" s="74"/>
      <c r="J76" s="74"/>
      <c r="K76" s="74"/>
      <c r="L76" s="74"/>
      <c r="M76" s="74"/>
      <c r="N76" s="74"/>
      <c r="O76" s="74"/>
      <c r="P76" s="74"/>
      <c r="Q76" s="6"/>
      <c r="R76" s="6"/>
    </row>
    <row r="77" spans="1:18">
      <c r="A77" s="74"/>
      <c r="B77" s="74"/>
      <c r="C77" s="74"/>
      <c r="D77" s="74"/>
      <c r="E77" s="74"/>
      <c r="F77" s="74"/>
      <c r="G77" s="74"/>
      <c r="H77" s="74"/>
      <c r="I77" s="74"/>
      <c r="J77" s="74"/>
      <c r="K77" s="74"/>
      <c r="L77" s="74"/>
      <c r="M77" s="74"/>
      <c r="N77" s="74"/>
      <c r="O77" s="74"/>
      <c r="P77" s="74"/>
      <c r="Q77" s="6"/>
      <c r="R77" s="6"/>
    </row>
    <row r="78" spans="1:18">
      <c r="A78" s="74"/>
      <c r="B78" s="74"/>
      <c r="C78" s="74"/>
      <c r="D78" s="74"/>
      <c r="E78" s="74"/>
      <c r="F78" s="74"/>
      <c r="G78" s="74"/>
      <c r="H78" s="74"/>
      <c r="I78" s="74"/>
      <c r="J78" s="74"/>
      <c r="K78" s="74"/>
      <c r="L78" s="74"/>
      <c r="M78" s="74"/>
      <c r="N78" s="74"/>
      <c r="O78" s="74"/>
      <c r="P78" s="74"/>
      <c r="Q78" s="6"/>
      <c r="R78" s="6"/>
    </row>
    <row r="79" spans="1:18">
      <c r="A79" s="74"/>
      <c r="B79" s="74"/>
      <c r="C79" s="74"/>
      <c r="D79" s="74"/>
      <c r="E79" s="74"/>
      <c r="F79" s="74"/>
      <c r="G79" s="74"/>
      <c r="H79" s="74"/>
      <c r="I79" s="74"/>
      <c r="J79" s="74"/>
      <c r="K79" s="74"/>
      <c r="L79" s="74"/>
      <c r="M79" s="74"/>
      <c r="N79" s="74"/>
      <c r="O79" s="74"/>
      <c r="P79" s="74"/>
      <c r="Q79" s="6"/>
      <c r="R79" s="6"/>
    </row>
    <row r="80" spans="1:18">
      <c r="A80" s="74"/>
      <c r="B80" s="74"/>
      <c r="C80" s="74"/>
      <c r="D80" s="74"/>
      <c r="E80" s="74"/>
      <c r="F80" s="74"/>
      <c r="G80" s="74"/>
      <c r="H80" s="74"/>
      <c r="I80" s="74"/>
      <c r="J80" s="74"/>
      <c r="K80" s="74"/>
      <c r="L80" s="74"/>
      <c r="M80" s="74"/>
      <c r="N80" s="74"/>
      <c r="O80" s="74"/>
      <c r="P80" s="74"/>
      <c r="Q80" s="6"/>
      <c r="R80" s="6"/>
    </row>
    <row r="81" spans="1:18">
      <c r="A81" s="74"/>
      <c r="B81" s="74"/>
      <c r="C81" s="74"/>
      <c r="D81" s="74"/>
      <c r="E81" s="74"/>
      <c r="F81" s="74"/>
      <c r="G81" s="74"/>
      <c r="H81" s="74"/>
      <c r="I81" s="74"/>
      <c r="J81" s="74"/>
      <c r="K81" s="74"/>
      <c r="L81" s="74"/>
      <c r="M81" s="74"/>
      <c r="N81" s="74"/>
      <c r="O81" s="74"/>
      <c r="P81" s="74"/>
      <c r="Q81" s="6"/>
      <c r="R81" s="6"/>
    </row>
    <row r="82" spans="1:18">
      <c r="A82" s="74"/>
      <c r="B82" s="74"/>
      <c r="C82" s="74"/>
      <c r="D82" s="74"/>
      <c r="E82" s="74"/>
      <c r="F82" s="74"/>
      <c r="G82" s="74"/>
      <c r="H82" s="74"/>
      <c r="I82" s="74"/>
      <c r="J82" s="74"/>
      <c r="K82" s="74"/>
      <c r="L82" s="74"/>
      <c r="M82" s="74"/>
      <c r="N82" s="74"/>
      <c r="O82" s="74"/>
      <c r="P82" s="74"/>
      <c r="Q82" s="6"/>
      <c r="R82" s="6"/>
    </row>
    <row r="83" spans="1:18">
      <c r="A83" s="74"/>
      <c r="B83" s="74"/>
      <c r="C83" s="74"/>
      <c r="D83" s="74"/>
      <c r="E83" s="74"/>
      <c r="F83" s="74"/>
      <c r="G83" s="74"/>
      <c r="H83" s="74"/>
      <c r="I83" s="74"/>
      <c r="J83" s="74"/>
      <c r="K83" s="74"/>
      <c r="L83" s="74"/>
      <c r="M83" s="74"/>
      <c r="N83" s="74"/>
      <c r="O83" s="74"/>
      <c r="P83" s="74"/>
      <c r="Q83" s="6"/>
      <c r="R83" s="6"/>
    </row>
    <row r="84" spans="1:18">
      <c r="A84" s="74"/>
      <c r="B84" s="74"/>
      <c r="C84" s="74"/>
      <c r="D84" s="74"/>
      <c r="E84" s="74"/>
      <c r="F84" s="74"/>
      <c r="G84" s="74"/>
      <c r="H84" s="74"/>
      <c r="I84" s="74"/>
      <c r="J84" s="74"/>
      <c r="K84" s="74"/>
      <c r="L84" s="74"/>
      <c r="M84" s="74"/>
      <c r="N84" s="74"/>
      <c r="O84" s="74"/>
      <c r="P84" s="74"/>
      <c r="Q84" s="6"/>
      <c r="R84" s="6"/>
    </row>
    <row r="85" spans="1:18">
      <c r="A85" s="74"/>
      <c r="B85" s="74"/>
      <c r="C85" s="74"/>
      <c r="D85" s="74"/>
      <c r="E85" s="74"/>
      <c r="F85" s="74"/>
      <c r="G85" s="74"/>
      <c r="H85" s="74"/>
      <c r="I85" s="74"/>
      <c r="J85" s="74"/>
      <c r="K85" s="74"/>
      <c r="L85" s="74"/>
      <c r="M85" s="74"/>
      <c r="N85" s="74"/>
      <c r="O85" s="74"/>
      <c r="P85" s="74"/>
      <c r="Q85" s="6"/>
      <c r="R85" s="6"/>
    </row>
    <row r="86" spans="1:18">
      <c r="A86" s="74"/>
      <c r="B86" s="74"/>
      <c r="C86" s="74"/>
      <c r="D86" s="74"/>
      <c r="E86" s="74"/>
      <c r="F86" s="74"/>
      <c r="G86" s="74"/>
      <c r="H86" s="74"/>
      <c r="I86" s="74"/>
      <c r="J86" s="74"/>
      <c r="K86" s="74"/>
      <c r="L86" s="74"/>
      <c r="M86" s="74"/>
      <c r="N86" s="74"/>
      <c r="O86" s="74"/>
      <c r="P86" s="74"/>
      <c r="Q86" s="6"/>
      <c r="R86" s="6"/>
    </row>
    <row r="87" spans="1:18">
      <c r="A87" s="74"/>
      <c r="B87" s="74"/>
      <c r="C87" s="74"/>
      <c r="D87" s="74"/>
      <c r="E87" s="74"/>
      <c r="F87" s="74"/>
      <c r="G87" s="74"/>
      <c r="H87" s="74"/>
      <c r="I87" s="74"/>
      <c r="J87" s="74"/>
      <c r="K87" s="74"/>
      <c r="L87" s="74"/>
      <c r="M87" s="74"/>
      <c r="N87" s="74"/>
      <c r="O87" s="74"/>
      <c r="P87" s="74"/>
      <c r="Q87" s="6"/>
      <c r="R87" s="6"/>
    </row>
    <row r="88" spans="1:18">
      <c r="A88" s="74"/>
      <c r="B88" s="74"/>
      <c r="C88" s="74"/>
      <c r="D88" s="74"/>
      <c r="E88" s="74"/>
      <c r="F88" s="74"/>
      <c r="G88" s="74"/>
      <c r="H88" s="74"/>
      <c r="I88" s="74"/>
      <c r="J88" s="74"/>
      <c r="K88" s="74"/>
      <c r="L88" s="74"/>
      <c r="M88" s="74"/>
      <c r="N88" s="74"/>
      <c r="O88" s="74"/>
      <c r="P88" s="74"/>
      <c r="Q88" s="6"/>
      <c r="R88" s="6"/>
    </row>
    <row r="89" spans="1:18">
      <c r="A89" s="74"/>
      <c r="B89" s="74"/>
      <c r="C89" s="74"/>
      <c r="D89" s="74"/>
      <c r="E89" s="74"/>
      <c r="F89" s="74"/>
      <c r="G89" s="74"/>
      <c r="H89" s="74"/>
      <c r="I89" s="74"/>
      <c r="J89" s="74"/>
      <c r="K89" s="74"/>
      <c r="L89" s="74"/>
      <c r="M89" s="74"/>
      <c r="N89" s="74"/>
      <c r="O89" s="74"/>
      <c r="P89" s="74"/>
      <c r="Q89" s="6"/>
      <c r="R89" s="6"/>
    </row>
    <row r="90" spans="1:18">
      <c r="A90" s="74"/>
      <c r="B90" s="74"/>
      <c r="C90" s="74"/>
      <c r="D90" s="74"/>
      <c r="E90" s="74"/>
      <c r="F90" s="74"/>
      <c r="G90" s="74"/>
      <c r="H90" s="74"/>
      <c r="I90" s="74"/>
      <c r="J90" s="74"/>
      <c r="K90" s="74"/>
      <c r="L90" s="74"/>
      <c r="M90" s="74"/>
      <c r="N90" s="74"/>
      <c r="O90" s="74"/>
      <c r="P90" s="74"/>
      <c r="Q90" s="6"/>
      <c r="R90" s="6"/>
    </row>
    <row r="91" spans="1:18">
      <c r="A91" s="74"/>
      <c r="B91" s="74"/>
      <c r="C91" s="74"/>
      <c r="D91" s="74"/>
      <c r="E91" s="74"/>
      <c r="F91" s="74"/>
      <c r="G91" s="74"/>
      <c r="H91" s="74"/>
      <c r="I91" s="74"/>
      <c r="J91" s="74"/>
      <c r="K91" s="74"/>
      <c r="L91" s="74"/>
      <c r="M91" s="74"/>
      <c r="N91" s="74"/>
      <c r="O91" s="74"/>
      <c r="P91" s="74"/>
      <c r="Q91" s="6"/>
      <c r="R91" s="6"/>
    </row>
    <row r="92" spans="1:18">
      <c r="A92" s="74"/>
      <c r="B92" s="74"/>
      <c r="C92" s="74"/>
      <c r="D92" s="74"/>
      <c r="E92" s="74"/>
      <c r="F92" s="74"/>
      <c r="G92" s="74"/>
      <c r="H92" s="74"/>
      <c r="I92" s="74"/>
      <c r="J92" s="74"/>
      <c r="K92" s="74"/>
      <c r="L92" s="74"/>
      <c r="M92" s="74"/>
      <c r="N92" s="74"/>
      <c r="O92" s="74"/>
      <c r="P92" s="74"/>
      <c r="Q92" s="6"/>
      <c r="R92" s="6"/>
    </row>
    <row r="93" spans="1:18">
      <c r="A93" s="74"/>
      <c r="B93" s="74"/>
      <c r="C93" s="74"/>
      <c r="D93" s="74"/>
      <c r="E93" s="74"/>
      <c r="F93" s="74"/>
      <c r="G93" s="74"/>
      <c r="H93" s="74"/>
      <c r="I93" s="74"/>
      <c r="J93" s="74"/>
      <c r="K93" s="74"/>
      <c r="L93" s="74"/>
      <c r="M93" s="74"/>
      <c r="N93" s="74"/>
      <c r="O93" s="74"/>
      <c r="P93" s="74"/>
      <c r="Q93" s="6"/>
      <c r="R93" s="6"/>
    </row>
    <row r="94" spans="1:18">
      <c r="A94" s="74"/>
      <c r="B94" s="74"/>
      <c r="C94" s="74"/>
      <c r="D94" s="74"/>
      <c r="E94" s="74"/>
      <c r="F94" s="74"/>
      <c r="G94" s="74"/>
      <c r="H94" s="74"/>
      <c r="I94" s="74"/>
      <c r="J94" s="74"/>
      <c r="K94" s="74"/>
      <c r="L94" s="74"/>
      <c r="M94" s="74"/>
      <c r="N94" s="74"/>
      <c r="O94" s="74"/>
      <c r="P94" s="74"/>
      <c r="Q94" s="6"/>
      <c r="R94" s="6"/>
    </row>
    <row r="95" spans="1:18">
      <c r="A95" s="74"/>
      <c r="B95" s="74"/>
      <c r="C95" s="74"/>
      <c r="D95" s="74"/>
      <c r="E95" s="74"/>
      <c r="F95" s="74"/>
      <c r="G95" s="74"/>
      <c r="H95" s="74"/>
      <c r="I95" s="74"/>
      <c r="J95" s="74"/>
      <c r="K95" s="74"/>
      <c r="L95" s="74"/>
      <c r="M95" s="74"/>
      <c r="N95" s="74"/>
      <c r="O95" s="74"/>
      <c r="P95" s="74"/>
      <c r="Q95" s="6"/>
      <c r="R95" s="6"/>
    </row>
    <row r="96" spans="1:18">
      <c r="A96" s="74"/>
      <c r="B96" s="74"/>
      <c r="C96" s="74"/>
      <c r="D96" s="74"/>
      <c r="E96" s="74"/>
      <c r="F96" s="74"/>
      <c r="G96" s="74"/>
      <c r="H96" s="74"/>
      <c r="I96" s="74"/>
      <c r="J96" s="74"/>
      <c r="K96" s="74"/>
      <c r="L96" s="74"/>
      <c r="M96" s="74"/>
      <c r="N96" s="74"/>
      <c r="O96" s="74"/>
      <c r="P96" s="74"/>
      <c r="Q96" s="6"/>
      <c r="R96" s="6"/>
    </row>
    <row r="97" spans="1:18">
      <c r="A97" s="74"/>
      <c r="B97" s="74"/>
      <c r="C97" s="74"/>
      <c r="D97" s="74"/>
      <c r="E97" s="74"/>
      <c r="F97" s="74"/>
      <c r="G97" s="74"/>
      <c r="H97" s="74"/>
      <c r="I97" s="74"/>
      <c r="J97" s="74"/>
      <c r="K97" s="74"/>
      <c r="L97" s="74"/>
      <c r="M97" s="74"/>
      <c r="N97" s="74"/>
      <c r="O97" s="74"/>
      <c r="P97" s="74"/>
      <c r="Q97" s="6"/>
      <c r="R97" s="6"/>
    </row>
    <row r="98" spans="1:18">
      <c r="A98" s="74"/>
      <c r="B98" s="74"/>
      <c r="C98" s="74"/>
      <c r="D98" s="74"/>
      <c r="E98" s="74"/>
      <c r="F98" s="74"/>
      <c r="G98" s="74"/>
      <c r="H98" s="74"/>
      <c r="I98" s="74"/>
      <c r="J98" s="74"/>
      <c r="K98" s="74"/>
      <c r="L98" s="74"/>
      <c r="M98" s="74"/>
      <c r="N98" s="74"/>
      <c r="O98" s="74"/>
      <c r="P98" s="74"/>
      <c r="Q98" s="6"/>
      <c r="R98" s="6"/>
    </row>
    <row r="99" spans="1:18">
      <c r="A99" s="74"/>
      <c r="B99" s="74"/>
      <c r="C99" s="74"/>
      <c r="D99" s="74"/>
      <c r="E99" s="74"/>
      <c r="F99" s="74"/>
      <c r="G99" s="74"/>
      <c r="H99" s="74"/>
      <c r="I99" s="74"/>
      <c r="J99" s="74"/>
      <c r="K99" s="74"/>
      <c r="L99" s="74"/>
      <c r="M99" s="74"/>
      <c r="N99" s="74"/>
      <c r="O99" s="74"/>
      <c r="P99" s="74"/>
      <c r="Q99" s="6"/>
      <c r="R99" s="6"/>
    </row>
    <row r="100" spans="1:18">
      <c r="A100" s="74"/>
      <c r="B100" s="74"/>
      <c r="C100" s="74"/>
      <c r="D100" s="74"/>
      <c r="E100" s="74"/>
      <c r="F100" s="74"/>
      <c r="G100" s="74"/>
      <c r="H100" s="74"/>
      <c r="I100" s="74"/>
      <c r="J100" s="74"/>
      <c r="K100" s="74"/>
      <c r="L100" s="74"/>
      <c r="M100" s="74"/>
      <c r="N100" s="74"/>
      <c r="O100" s="74"/>
      <c r="P100" s="74"/>
      <c r="Q100" s="6"/>
      <c r="R100" s="6"/>
    </row>
    <row r="101" spans="1:18">
      <c r="A101" s="74"/>
      <c r="B101" s="74"/>
      <c r="C101" s="74"/>
      <c r="D101" s="74"/>
      <c r="E101" s="74"/>
      <c r="F101" s="74"/>
      <c r="G101" s="74"/>
      <c r="H101" s="74"/>
      <c r="I101" s="74"/>
      <c r="J101" s="74"/>
      <c r="K101" s="74"/>
      <c r="L101" s="74"/>
      <c r="M101" s="74"/>
      <c r="N101" s="74"/>
      <c r="O101" s="74"/>
      <c r="P101" s="74"/>
      <c r="Q101" s="6"/>
      <c r="R101" s="6"/>
    </row>
    <row r="102" spans="1:18">
      <c r="A102" s="74"/>
      <c r="B102" s="74"/>
      <c r="C102" s="74"/>
      <c r="D102" s="74"/>
      <c r="E102" s="74"/>
      <c r="F102" s="74"/>
      <c r="G102" s="74"/>
      <c r="H102" s="74"/>
      <c r="I102" s="74"/>
      <c r="J102" s="74"/>
      <c r="K102" s="74"/>
      <c r="L102" s="74"/>
      <c r="M102" s="74"/>
      <c r="N102" s="74"/>
      <c r="O102" s="74"/>
      <c r="P102" s="74"/>
      <c r="Q102" s="6"/>
      <c r="R102" s="6"/>
    </row>
    <row r="103" spans="1:18">
      <c r="A103" s="74"/>
      <c r="B103" s="74"/>
      <c r="C103" s="74"/>
      <c r="D103" s="74"/>
      <c r="E103" s="74"/>
      <c r="F103" s="74"/>
      <c r="G103" s="74"/>
      <c r="H103" s="74"/>
      <c r="I103" s="74"/>
      <c r="J103" s="74"/>
      <c r="K103" s="74"/>
      <c r="L103" s="74"/>
      <c r="M103" s="74"/>
      <c r="N103" s="74"/>
      <c r="O103" s="74"/>
      <c r="P103" s="74"/>
      <c r="Q103" s="6"/>
      <c r="R103" s="6"/>
    </row>
    <row r="104" spans="1:18">
      <c r="A104" s="74"/>
      <c r="B104" s="74"/>
      <c r="C104" s="74"/>
      <c r="D104" s="74"/>
      <c r="E104" s="74"/>
      <c r="F104" s="74"/>
      <c r="G104" s="74"/>
      <c r="H104" s="74"/>
      <c r="I104" s="74"/>
      <c r="J104" s="74"/>
      <c r="K104" s="74"/>
      <c r="L104" s="74"/>
      <c r="M104" s="74"/>
      <c r="N104" s="74"/>
      <c r="O104" s="74"/>
      <c r="P104" s="74"/>
      <c r="Q104" s="6"/>
      <c r="R104" s="6"/>
    </row>
    <row r="105" spans="1:18">
      <c r="A105" s="74"/>
      <c r="B105" s="74"/>
      <c r="C105" s="74"/>
      <c r="D105" s="74"/>
      <c r="E105" s="74"/>
      <c r="F105" s="74"/>
      <c r="G105" s="74"/>
      <c r="H105" s="74"/>
      <c r="I105" s="74"/>
      <c r="J105" s="74"/>
      <c r="K105" s="74"/>
      <c r="L105" s="74"/>
      <c r="M105" s="74"/>
      <c r="N105" s="74"/>
      <c r="O105" s="74"/>
      <c r="P105" s="74"/>
      <c r="Q105" s="6"/>
      <c r="R105" s="6"/>
    </row>
    <row r="106" spans="1:18">
      <c r="A106" s="74"/>
      <c r="B106" s="74"/>
      <c r="C106" s="74"/>
      <c r="D106" s="74"/>
      <c r="E106" s="74"/>
      <c r="F106" s="74"/>
      <c r="G106" s="74"/>
      <c r="H106" s="74"/>
      <c r="I106" s="74"/>
      <c r="J106" s="74"/>
      <c r="K106" s="74"/>
      <c r="L106" s="74"/>
      <c r="M106" s="74"/>
      <c r="N106" s="74"/>
      <c r="O106" s="74"/>
      <c r="P106" s="74"/>
      <c r="Q106" s="6"/>
      <c r="R106" s="6"/>
    </row>
    <row r="107" spans="1:18">
      <c r="A107" s="74"/>
      <c r="B107" s="74"/>
      <c r="C107" s="74"/>
      <c r="D107" s="74"/>
      <c r="E107" s="74"/>
      <c r="F107" s="74"/>
      <c r="G107" s="74"/>
      <c r="H107" s="74"/>
      <c r="I107" s="74"/>
      <c r="J107" s="74"/>
      <c r="K107" s="74"/>
      <c r="L107" s="74"/>
      <c r="M107" s="74"/>
      <c r="N107" s="74"/>
      <c r="O107" s="74"/>
      <c r="P107" s="74"/>
      <c r="Q107" s="6"/>
      <c r="R107" s="6"/>
    </row>
    <row r="108" spans="1:18">
      <c r="A108" s="74"/>
      <c r="B108" s="74"/>
      <c r="C108" s="74"/>
      <c r="D108" s="74"/>
      <c r="E108" s="74"/>
      <c r="F108" s="74"/>
      <c r="G108" s="74"/>
      <c r="H108" s="74"/>
      <c r="I108" s="74"/>
      <c r="J108" s="74"/>
      <c r="K108" s="74"/>
      <c r="L108" s="74"/>
      <c r="M108" s="74"/>
      <c r="N108" s="74"/>
      <c r="O108" s="74"/>
      <c r="P108" s="74"/>
      <c r="Q108" s="6"/>
      <c r="R108" s="6"/>
    </row>
    <row r="109" spans="1:18">
      <c r="A109" s="74"/>
      <c r="B109" s="74"/>
      <c r="C109" s="74"/>
      <c r="D109" s="74"/>
      <c r="E109" s="74"/>
      <c r="F109" s="74"/>
      <c r="G109" s="74"/>
      <c r="H109" s="74"/>
      <c r="I109" s="74"/>
      <c r="J109" s="74"/>
      <c r="K109" s="74"/>
      <c r="L109" s="74"/>
      <c r="M109" s="74"/>
      <c r="N109" s="74"/>
      <c r="O109" s="74"/>
      <c r="P109" s="74"/>
      <c r="Q109" s="6"/>
      <c r="R109" s="6"/>
    </row>
    <row r="110" spans="1:18">
      <c r="A110" s="74"/>
      <c r="B110" s="74"/>
      <c r="C110" s="74"/>
      <c r="D110" s="74"/>
      <c r="E110" s="74"/>
      <c r="F110" s="74"/>
      <c r="G110" s="74"/>
      <c r="H110" s="74"/>
      <c r="I110" s="74"/>
      <c r="J110" s="74"/>
      <c r="K110" s="74"/>
      <c r="L110" s="74"/>
      <c r="M110" s="74"/>
      <c r="N110" s="74"/>
      <c r="O110" s="74"/>
      <c r="P110" s="74"/>
      <c r="Q110" s="6"/>
      <c r="R110" s="6"/>
    </row>
    <row r="111" spans="1:18">
      <c r="A111" s="74"/>
      <c r="B111" s="74"/>
      <c r="C111" s="74"/>
      <c r="D111" s="74"/>
      <c r="E111" s="74"/>
      <c r="F111" s="74"/>
      <c r="G111" s="74"/>
      <c r="H111" s="74"/>
      <c r="I111" s="74"/>
      <c r="J111" s="74"/>
      <c r="K111" s="74"/>
      <c r="L111" s="74"/>
      <c r="M111" s="74"/>
      <c r="N111" s="74"/>
      <c r="O111" s="74"/>
      <c r="P111" s="74"/>
      <c r="Q111" s="6"/>
      <c r="R111" s="6"/>
    </row>
    <row r="112" spans="1:18">
      <c r="A112" s="74"/>
      <c r="B112" s="74"/>
      <c r="C112" s="74"/>
      <c r="D112" s="74"/>
      <c r="E112" s="74"/>
      <c r="F112" s="74"/>
      <c r="G112" s="74"/>
      <c r="H112" s="74"/>
      <c r="I112" s="74"/>
      <c r="J112" s="74"/>
      <c r="K112" s="74"/>
      <c r="L112" s="74"/>
      <c r="M112" s="74"/>
      <c r="N112" s="74"/>
      <c r="O112" s="74"/>
      <c r="P112" s="74"/>
      <c r="Q112" s="6"/>
      <c r="R112" s="6"/>
    </row>
    <row r="113" spans="1:18">
      <c r="A113" s="74"/>
      <c r="B113" s="74"/>
      <c r="C113" s="74"/>
      <c r="D113" s="74"/>
      <c r="E113" s="74"/>
      <c r="F113" s="74"/>
      <c r="G113" s="74"/>
      <c r="H113" s="74"/>
      <c r="I113" s="74"/>
      <c r="J113" s="74"/>
      <c r="K113" s="74"/>
      <c r="L113" s="74"/>
      <c r="M113" s="74"/>
      <c r="N113" s="74"/>
      <c r="O113" s="74"/>
      <c r="P113" s="74"/>
      <c r="Q113" s="6"/>
      <c r="R113" s="6"/>
    </row>
    <row r="114" spans="1:18">
      <c r="A114" s="74"/>
      <c r="B114" s="74"/>
      <c r="C114" s="74"/>
      <c r="D114" s="74"/>
      <c r="E114" s="74"/>
      <c r="F114" s="74"/>
      <c r="G114" s="74"/>
      <c r="H114" s="74"/>
      <c r="I114" s="74"/>
      <c r="J114" s="74"/>
      <c r="K114" s="74"/>
      <c r="L114" s="74"/>
      <c r="M114" s="74"/>
      <c r="N114" s="74"/>
      <c r="O114" s="74"/>
      <c r="P114" s="74"/>
      <c r="Q114" s="6"/>
      <c r="R114" s="6"/>
    </row>
    <row r="115" spans="1:18">
      <c r="A115" s="74"/>
      <c r="B115" s="74"/>
      <c r="C115" s="74"/>
      <c r="D115" s="74"/>
      <c r="E115" s="74"/>
      <c r="F115" s="74"/>
      <c r="G115" s="74"/>
      <c r="H115" s="74"/>
      <c r="I115" s="74"/>
      <c r="J115" s="74"/>
      <c r="K115" s="74"/>
      <c r="L115" s="74"/>
      <c r="M115" s="74"/>
      <c r="N115" s="74"/>
      <c r="O115" s="74"/>
      <c r="P115" s="74"/>
      <c r="Q115" s="6"/>
      <c r="R115" s="6"/>
    </row>
    <row r="116" spans="1:18">
      <c r="A116" s="74"/>
      <c r="B116" s="74"/>
      <c r="C116" s="74"/>
      <c r="D116" s="74"/>
      <c r="E116" s="74"/>
      <c r="F116" s="74"/>
      <c r="G116" s="74"/>
      <c r="H116" s="74"/>
      <c r="I116" s="74"/>
      <c r="J116" s="74"/>
      <c r="K116" s="74"/>
      <c r="L116" s="74"/>
      <c r="M116" s="74"/>
      <c r="N116" s="74"/>
      <c r="O116" s="74"/>
      <c r="P116" s="74"/>
      <c r="Q116" s="6"/>
      <c r="R116" s="6"/>
    </row>
    <row r="117" spans="1:18">
      <c r="A117" s="74"/>
      <c r="B117" s="74"/>
      <c r="C117" s="74"/>
      <c r="D117" s="74"/>
      <c r="E117" s="74"/>
      <c r="F117" s="74"/>
      <c r="G117" s="74"/>
      <c r="H117" s="74"/>
      <c r="I117" s="74"/>
      <c r="J117" s="74"/>
      <c r="K117" s="74"/>
      <c r="L117" s="74"/>
      <c r="M117" s="74"/>
      <c r="N117" s="74"/>
      <c r="O117" s="74"/>
      <c r="P117" s="74"/>
      <c r="Q117" s="6"/>
      <c r="R117" s="6"/>
    </row>
    <row r="118" spans="1:18">
      <c r="A118" s="74"/>
      <c r="B118" s="74"/>
      <c r="C118" s="74"/>
      <c r="D118" s="74"/>
      <c r="E118" s="74"/>
      <c r="F118" s="74"/>
      <c r="G118" s="74"/>
      <c r="H118" s="74"/>
      <c r="I118" s="74"/>
      <c r="J118" s="74"/>
      <c r="K118" s="74"/>
      <c r="L118" s="74"/>
      <c r="M118" s="74"/>
      <c r="N118" s="74"/>
      <c r="O118" s="74"/>
      <c r="P118" s="74"/>
      <c r="Q118" s="6"/>
      <c r="R118" s="6"/>
    </row>
    <row r="119" spans="1:18">
      <c r="A119" s="74"/>
      <c r="B119" s="74"/>
      <c r="C119" s="74"/>
      <c r="D119" s="74"/>
      <c r="E119" s="74"/>
      <c r="F119" s="74"/>
      <c r="G119" s="74"/>
      <c r="H119" s="74"/>
      <c r="I119" s="74"/>
      <c r="J119" s="74"/>
      <c r="K119" s="74"/>
      <c r="L119" s="74"/>
      <c r="M119" s="74"/>
      <c r="N119" s="74"/>
      <c r="O119" s="74"/>
      <c r="P119" s="74"/>
      <c r="Q119" s="6"/>
      <c r="R119" s="6"/>
    </row>
    <row r="120" spans="1:18">
      <c r="A120" s="74"/>
      <c r="B120" s="74"/>
      <c r="C120" s="74"/>
      <c r="D120" s="74"/>
      <c r="E120" s="74"/>
      <c r="F120" s="74"/>
      <c r="G120" s="74"/>
      <c r="H120" s="74"/>
      <c r="I120" s="74"/>
      <c r="J120" s="74"/>
      <c r="K120" s="74"/>
      <c r="L120" s="74"/>
      <c r="M120" s="74"/>
      <c r="N120" s="74"/>
      <c r="O120" s="74"/>
      <c r="P120" s="74"/>
      <c r="Q120" s="6"/>
      <c r="R120" s="6"/>
    </row>
    <row r="121" spans="1:18">
      <c r="A121" s="74"/>
      <c r="B121" s="74"/>
      <c r="C121" s="74"/>
      <c r="D121" s="74"/>
      <c r="E121" s="74"/>
      <c r="F121" s="74"/>
      <c r="G121" s="74"/>
      <c r="H121" s="74"/>
      <c r="I121" s="74"/>
      <c r="J121" s="74"/>
      <c r="K121" s="74"/>
      <c r="L121" s="74"/>
      <c r="M121" s="74"/>
      <c r="N121" s="74"/>
      <c r="O121" s="74"/>
      <c r="P121" s="74"/>
      <c r="Q121" s="6"/>
      <c r="R121" s="6"/>
    </row>
    <row r="122" spans="1:18">
      <c r="A122" s="74"/>
      <c r="B122" s="74"/>
      <c r="C122" s="74"/>
      <c r="D122" s="74"/>
      <c r="E122" s="74"/>
      <c r="F122" s="74"/>
      <c r="G122" s="74"/>
      <c r="H122" s="74"/>
      <c r="I122" s="74"/>
      <c r="J122" s="74"/>
      <c r="K122" s="74"/>
      <c r="L122" s="74"/>
      <c r="M122" s="74"/>
      <c r="N122" s="74"/>
      <c r="O122" s="74"/>
      <c r="P122" s="74"/>
      <c r="Q122" s="6"/>
      <c r="R122" s="6"/>
    </row>
    <row r="123" spans="1:18">
      <c r="A123" s="74"/>
      <c r="B123" s="74"/>
      <c r="C123" s="74"/>
      <c r="D123" s="74"/>
      <c r="E123" s="74"/>
      <c r="F123" s="74"/>
      <c r="G123" s="74"/>
      <c r="H123" s="74"/>
      <c r="I123" s="74"/>
      <c r="J123" s="74"/>
      <c r="K123" s="74"/>
      <c r="L123" s="74"/>
      <c r="M123" s="74"/>
      <c r="N123" s="74"/>
      <c r="O123" s="74"/>
      <c r="P123" s="74"/>
      <c r="Q123" s="6"/>
      <c r="R123" s="6"/>
    </row>
    <row r="124" spans="1:18">
      <c r="A124" s="74"/>
      <c r="B124" s="74"/>
      <c r="C124" s="74"/>
      <c r="D124" s="74"/>
      <c r="E124" s="74"/>
      <c r="F124" s="74"/>
      <c r="G124" s="74"/>
      <c r="H124" s="74"/>
      <c r="I124" s="74"/>
      <c r="J124" s="74"/>
      <c r="K124" s="74"/>
      <c r="L124" s="74"/>
      <c r="M124" s="74"/>
      <c r="N124" s="74"/>
      <c r="O124" s="74"/>
      <c r="P124" s="74"/>
      <c r="Q124" s="6"/>
      <c r="R124" s="6"/>
    </row>
    <row r="125" spans="1:18">
      <c r="A125" s="74"/>
      <c r="B125" s="74"/>
      <c r="C125" s="74"/>
      <c r="D125" s="74"/>
      <c r="E125" s="74"/>
      <c r="F125" s="74"/>
      <c r="G125" s="74"/>
      <c r="H125" s="74"/>
      <c r="I125" s="74"/>
      <c r="J125" s="74"/>
      <c r="K125" s="74"/>
      <c r="L125" s="74"/>
      <c r="M125" s="74"/>
      <c r="N125" s="74"/>
      <c r="O125" s="74"/>
      <c r="P125" s="74"/>
      <c r="Q125" s="6"/>
      <c r="R125" s="6"/>
    </row>
    <row r="126" spans="1:18">
      <c r="A126" s="74"/>
      <c r="B126" s="74"/>
      <c r="C126" s="74"/>
      <c r="D126" s="74"/>
      <c r="E126" s="74"/>
      <c r="F126" s="74"/>
      <c r="G126" s="74"/>
      <c r="H126" s="74"/>
      <c r="I126" s="74"/>
      <c r="J126" s="74"/>
      <c r="K126" s="74"/>
      <c r="L126" s="74"/>
      <c r="M126" s="74"/>
      <c r="N126" s="74"/>
      <c r="O126" s="74"/>
      <c r="P126" s="74"/>
      <c r="Q126" s="6"/>
      <c r="R126" s="6"/>
    </row>
    <row r="127" spans="1:18">
      <c r="A127" s="74"/>
      <c r="B127" s="74"/>
      <c r="C127" s="74"/>
      <c r="D127" s="74"/>
      <c r="E127" s="74"/>
      <c r="F127" s="74"/>
      <c r="G127" s="74"/>
      <c r="H127" s="74"/>
      <c r="I127" s="74"/>
      <c r="J127" s="74"/>
      <c r="K127" s="74"/>
      <c r="L127" s="74"/>
      <c r="M127" s="74"/>
      <c r="N127" s="74"/>
      <c r="O127" s="74"/>
      <c r="P127" s="74"/>
      <c r="Q127" s="6"/>
      <c r="R127" s="6"/>
    </row>
    <row r="128" spans="1:18">
      <c r="A128" s="74"/>
      <c r="B128" s="74"/>
      <c r="C128" s="74"/>
      <c r="D128" s="74"/>
      <c r="E128" s="74"/>
      <c r="F128" s="74"/>
      <c r="G128" s="74"/>
      <c r="H128" s="74"/>
      <c r="I128" s="74"/>
      <c r="J128" s="74"/>
      <c r="K128" s="74"/>
      <c r="L128" s="74"/>
      <c r="M128" s="74"/>
      <c r="N128" s="74"/>
      <c r="O128" s="74"/>
      <c r="P128" s="74"/>
      <c r="Q128" s="6"/>
      <c r="R128" s="6"/>
    </row>
    <row r="129" spans="1:18">
      <c r="A129" s="74"/>
      <c r="B129" s="74"/>
      <c r="C129" s="74"/>
      <c r="D129" s="74"/>
      <c r="E129" s="74"/>
      <c r="F129" s="74"/>
      <c r="G129" s="74"/>
      <c r="H129" s="74"/>
      <c r="I129" s="74"/>
      <c r="J129" s="74"/>
      <c r="K129" s="74"/>
      <c r="L129" s="74"/>
      <c r="M129" s="74"/>
      <c r="N129" s="74"/>
      <c r="O129" s="74"/>
      <c r="P129" s="74"/>
      <c r="Q129" s="6"/>
      <c r="R129" s="6"/>
    </row>
    <row r="130" spans="1:18">
      <c r="A130" s="74"/>
      <c r="B130" s="74"/>
      <c r="C130" s="74"/>
      <c r="D130" s="74"/>
      <c r="E130" s="74"/>
      <c r="F130" s="74"/>
      <c r="G130" s="74"/>
      <c r="H130" s="74"/>
      <c r="I130" s="74"/>
      <c r="J130" s="74"/>
      <c r="K130" s="74"/>
      <c r="L130" s="74"/>
      <c r="M130" s="74"/>
      <c r="N130" s="74"/>
      <c r="O130" s="74"/>
      <c r="P130" s="74"/>
      <c r="Q130" s="6"/>
      <c r="R130" s="6"/>
    </row>
    <row r="131" spans="1:18">
      <c r="A131" s="74"/>
      <c r="B131" s="74"/>
      <c r="C131" s="74"/>
      <c r="D131" s="74"/>
      <c r="E131" s="74"/>
      <c r="F131" s="74"/>
      <c r="G131" s="74"/>
      <c r="H131" s="74"/>
      <c r="I131" s="74"/>
      <c r="J131" s="74"/>
      <c r="K131" s="74"/>
      <c r="L131" s="74"/>
      <c r="M131" s="74"/>
      <c r="N131" s="74"/>
      <c r="O131" s="74"/>
      <c r="P131" s="74"/>
      <c r="Q131" s="6"/>
      <c r="R131" s="6"/>
    </row>
    <row r="132" spans="1:18">
      <c r="A132" s="74"/>
      <c r="B132" s="74"/>
      <c r="C132" s="74"/>
      <c r="D132" s="74"/>
      <c r="E132" s="74"/>
      <c r="F132" s="74"/>
      <c r="G132" s="74"/>
      <c r="H132" s="74"/>
      <c r="I132" s="74"/>
      <c r="J132" s="74"/>
      <c r="K132" s="74"/>
      <c r="L132" s="74"/>
      <c r="M132" s="74"/>
      <c r="N132" s="74"/>
      <c r="O132" s="74"/>
      <c r="P132" s="74"/>
      <c r="Q132" s="6"/>
      <c r="R132" s="6"/>
    </row>
    <row r="133" spans="1:18">
      <c r="A133" s="74"/>
      <c r="B133" s="74"/>
      <c r="C133" s="74"/>
      <c r="D133" s="74"/>
      <c r="E133" s="74"/>
      <c r="F133" s="74"/>
      <c r="G133" s="74"/>
      <c r="H133" s="74"/>
      <c r="I133" s="74"/>
      <c r="J133" s="74"/>
      <c r="K133" s="74"/>
      <c r="L133" s="74"/>
      <c r="M133" s="74"/>
      <c r="N133" s="74"/>
      <c r="O133" s="74"/>
      <c r="P133" s="74"/>
      <c r="Q133" s="6"/>
      <c r="R133" s="6"/>
    </row>
    <row r="134" spans="1:18">
      <c r="A134" s="74"/>
      <c r="B134" s="74"/>
      <c r="C134" s="74"/>
      <c r="D134" s="74"/>
      <c r="E134" s="74"/>
      <c r="F134" s="74"/>
      <c r="G134" s="74"/>
      <c r="H134" s="74"/>
      <c r="I134" s="74"/>
      <c r="J134" s="74"/>
      <c r="K134" s="74"/>
      <c r="L134" s="74"/>
      <c r="M134" s="74"/>
      <c r="N134" s="74"/>
      <c r="O134" s="74"/>
      <c r="P134" s="74"/>
      <c r="Q134" s="6"/>
      <c r="R134" s="6"/>
    </row>
    <row r="135" spans="1:18">
      <c r="A135" s="74"/>
      <c r="B135" s="74"/>
      <c r="C135" s="74"/>
      <c r="D135" s="74"/>
      <c r="E135" s="74"/>
      <c r="F135" s="74"/>
      <c r="G135" s="74"/>
      <c r="H135" s="74"/>
      <c r="I135" s="74"/>
      <c r="J135" s="74"/>
      <c r="K135" s="74"/>
      <c r="L135" s="74"/>
      <c r="M135" s="74"/>
      <c r="N135" s="74"/>
      <c r="O135" s="74"/>
      <c r="P135" s="74"/>
      <c r="Q135" s="6"/>
      <c r="R135" s="6"/>
    </row>
    <row r="136" spans="1:18">
      <c r="A136" s="74"/>
      <c r="B136" s="74"/>
      <c r="C136" s="74"/>
      <c r="D136" s="74"/>
      <c r="E136" s="74"/>
      <c r="F136" s="74"/>
      <c r="G136" s="74"/>
      <c r="H136" s="74"/>
      <c r="I136" s="74"/>
      <c r="J136" s="74"/>
      <c r="K136" s="74"/>
      <c r="L136" s="74"/>
      <c r="M136" s="74"/>
      <c r="N136" s="74"/>
      <c r="O136" s="74"/>
      <c r="P136" s="74"/>
      <c r="Q136" s="6"/>
      <c r="R136" s="6"/>
    </row>
    <row r="137" spans="1:18">
      <c r="A137" s="74"/>
      <c r="B137" s="74"/>
      <c r="C137" s="74"/>
      <c r="D137" s="74"/>
      <c r="E137" s="74"/>
      <c r="F137" s="74"/>
      <c r="G137" s="74"/>
      <c r="H137" s="74"/>
      <c r="I137" s="74"/>
      <c r="J137" s="74"/>
      <c r="K137" s="74"/>
      <c r="L137" s="74"/>
      <c r="M137" s="74"/>
      <c r="N137" s="74"/>
      <c r="O137" s="74"/>
      <c r="P137" s="74"/>
      <c r="Q137" s="6"/>
      <c r="R137" s="6"/>
    </row>
    <row r="138" spans="1:18">
      <c r="A138" s="74"/>
      <c r="B138" s="74"/>
      <c r="C138" s="74"/>
      <c r="D138" s="74"/>
      <c r="E138" s="74"/>
      <c r="F138" s="74"/>
      <c r="G138" s="74"/>
      <c r="H138" s="74"/>
      <c r="I138" s="74"/>
      <c r="J138" s="74"/>
      <c r="K138" s="74"/>
      <c r="L138" s="74"/>
      <c r="M138" s="74"/>
      <c r="N138" s="74"/>
      <c r="O138" s="74"/>
      <c r="P138" s="74"/>
      <c r="Q138" s="6"/>
      <c r="R138" s="6"/>
    </row>
    <row r="139" spans="1:18">
      <c r="A139" s="74"/>
      <c r="B139" s="74"/>
      <c r="C139" s="74"/>
      <c r="D139" s="74"/>
      <c r="E139" s="74"/>
      <c r="F139" s="74"/>
      <c r="G139" s="74"/>
      <c r="H139" s="74"/>
      <c r="I139" s="74"/>
      <c r="J139" s="74"/>
      <c r="K139" s="74"/>
      <c r="L139" s="74"/>
      <c r="M139" s="74"/>
      <c r="N139" s="74"/>
      <c r="O139" s="74"/>
      <c r="P139" s="74"/>
      <c r="Q139" s="6"/>
      <c r="R139" s="6"/>
    </row>
    <row r="140" spans="1:18">
      <c r="A140" s="74"/>
      <c r="B140" s="74"/>
      <c r="C140" s="74"/>
      <c r="D140" s="74"/>
      <c r="E140" s="74"/>
      <c r="F140" s="74"/>
      <c r="G140" s="74"/>
      <c r="H140" s="74"/>
      <c r="I140" s="74"/>
      <c r="J140" s="74"/>
      <c r="K140" s="74"/>
      <c r="L140" s="74"/>
      <c r="M140" s="74"/>
      <c r="N140" s="74"/>
      <c r="O140" s="74"/>
      <c r="P140" s="74"/>
      <c r="Q140" s="6"/>
      <c r="R140" s="6"/>
    </row>
    <row r="141" spans="1:18">
      <c r="A141" s="74"/>
      <c r="B141" s="74"/>
      <c r="C141" s="74"/>
      <c r="D141" s="74"/>
      <c r="E141" s="74"/>
      <c r="F141" s="74"/>
      <c r="G141" s="74"/>
      <c r="H141" s="74"/>
      <c r="I141" s="74"/>
      <c r="J141" s="74"/>
      <c r="K141" s="74"/>
      <c r="L141" s="74"/>
      <c r="M141" s="74"/>
      <c r="N141" s="74"/>
      <c r="O141" s="74"/>
      <c r="P141" s="74"/>
      <c r="Q141" s="6"/>
      <c r="R141" s="6"/>
    </row>
    <row r="142" spans="1:18">
      <c r="A142" s="74"/>
      <c r="B142" s="74"/>
      <c r="C142" s="74"/>
      <c r="D142" s="74"/>
      <c r="E142" s="74"/>
      <c r="F142" s="74"/>
      <c r="G142" s="74"/>
      <c r="H142" s="74"/>
      <c r="I142" s="74"/>
      <c r="J142" s="74"/>
      <c r="K142" s="74"/>
      <c r="L142" s="74"/>
      <c r="M142" s="74"/>
      <c r="N142" s="74"/>
      <c r="O142" s="74"/>
      <c r="P142" s="74"/>
      <c r="Q142" s="6"/>
      <c r="R142" s="6"/>
    </row>
    <row r="143" spans="1:18">
      <c r="A143" s="74"/>
      <c r="B143" s="74"/>
      <c r="C143" s="74"/>
      <c r="D143" s="74"/>
      <c r="E143" s="74"/>
      <c r="F143" s="74"/>
      <c r="G143" s="74"/>
      <c r="H143" s="74"/>
      <c r="I143" s="74"/>
      <c r="J143" s="74"/>
      <c r="K143" s="74"/>
      <c r="L143" s="74"/>
      <c r="M143" s="74"/>
      <c r="N143" s="74"/>
      <c r="O143" s="74"/>
      <c r="P143" s="74"/>
      <c r="Q143" s="6"/>
      <c r="R143" s="6"/>
    </row>
    <row r="144" spans="1:18">
      <c r="A144" s="74"/>
      <c r="B144" s="74"/>
      <c r="C144" s="74"/>
      <c r="D144" s="74"/>
      <c r="E144" s="74"/>
      <c r="F144" s="74"/>
      <c r="G144" s="74"/>
      <c r="H144" s="74"/>
      <c r="I144" s="74"/>
      <c r="J144" s="74"/>
      <c r="K144" s="74"/>
      <c r="L144" s="74"/>
      <c r="M144" s="74"/>
      <c r="N144" s="74"/>
      <c r="O144" s="74"/>
      <c r="P144" s="74"/>
      <c r="Q144" s="6"/>
      <c r="R144" s="6"/>
    </row>
    <row r="145" spans="1:18">
      <c r="A145" s="74"/>
      <c r="B145" s="74"/>
      <c r="C145" s="74"/>
      <c r="D145" s="74"/>
      <c r="E145" s="74"/>
      <c r="F145" s="74"/>
      <c r="G145" s="74"/>
      <c r="H145" s="74"/>
      <c r="I145" s="74"/>
      <c r="J145" s="74"/>
      <c r="K145" s="74"/>
      <c r="L145" s="74"/>
      <c r="M145" s="74"/>
      <c r="N145" s="74"/>
      <c r="O145" s="74"/>
      <c r="P145" s="74"/>
      <c r="Q145" s="6"/>
      <c r="R145" s="6"/>
    </row>
    <row r="146" spans="1:18">
      <c r="A146" s="74"/>
      <c r="B146" s="74"/>
      <c r="C146" s="74"/>
      <c r="D146" s="74"/>
      <c r="E146" s="74"/>
      <c r="F146" s="74"/>
      <c r="G146" s="74"/>
      <c r="H146" s="74"/>
      <c r="I146" s="74"/>
      <c r="J146" s="74"/>
      <c r="K146" s="74"/>
      <c r="L146" s="74"/>
      <c r="M146" s="74"/>
      <c r="N146" s="74"/>
      <c r="O146" s="74"/>
      <c r="P146" s="74"/>
      <c r="Q146" s="6"/>
      <c r="R146" s="6"/>
    </row>
    <row r="147" spans="1:18">
      <c r="A147" s="74"/>
      <c r="B147" s="74"/>
      <c r="C147" s="74"/>
      <c r="D147" s="74"/>
      <c r="E147" s="74"/>
      <c r="F147" s="74"/>
      <c r="G147" s="74"/>
      <c r="H147" s="74"/>
      <c r="I147" s="74"/>
      <c r="J147" s="74"/>
      <c r="K147" s="74"/>
      <c r="L147" s="74"/>
      <c r="M147" s="74"/>
      <c r="N147" s="74"/>
      <c r="O147" s="74"/>
      <c r="P147" s="74"/>
      <c r="Q147" s="6"/>
      <c r="R147" s="6"/>
    </row>
    <row r="148" spans="1:18">
      <c r="A148" s="74"/>
      <c r="B148" s="74"/>
      <c r="C148" s="74"/>
      <c r="D148" s="74"/>
      <c r="E148" s="74"/>
      <c r="F148" s="74"/>
      <c r="G148" s="74"/>
      <c r="H148" s="74"/>
      <c r="I148" s="74"/>
      <c r="J148" s="74"/>
      <c r="K148" s="74"/>
      <c r="L148" s="74"/>
      <c r="M148" s="74"/>
      <c r="N148" s="74"/>
      <c r="O148" s="74"/>
      <c r="P148" s="74"/>
      <c r="Q148" s="6"/>
      <c r="R148" s="6"/>
    </row>
    <row r="149" spans="1:18">
      <c r="A149" s="74"/>
      <c r="B149" s="74"/>
      <c r="C149" s="74"/>
      <c r="D149" s="74"/>
      <c r="E149" s="74"/>
      <c r="F149" s="74"/>
      <c r="G149" s="74"/>
      <c r="H149" s="74"/>
      <c r="I149" s="74"/>
      <c r="J149" s="74"/>
      <c r="K149" s="74"/>
      <c r="L149" s="74"/>
      <c r="M149" s="74"/>
      <c r="N149" s="74"/>
      <c r="O149" s="74"/>
      <c r="P149" s="74"/>
      <c r="Q149" s="6"/>
      <c r="R149" s="6"/>
    </row>
    <row r="150" spans="1:18">
      <c r="A150" s="74"/>
      <c r="B150" s="74"/>
      <c r="C150" s="74"/>
      <c r="D150" s="74"/>
      <c r="E150" s="74"/>
      <c r="F150" s="74"/>
      <c r="G150" s="74"/>
      <c r="H150" s="74"/>
      <c r="I150" s="74"/>
      <c r="J150" s="74"/>
      <c r="K150" s="74"/>
      <c r="L150" s="74"/>
      <c r="M150" s="74"/>
      <c r="N150" s="74"/>
      <c r="O150" s="74"/>
      <c r="P150" s="74"/>
      <c r="Q150" s="6"/>
      <c r="R150" s="6"/>
    </row>
    <row r="151" spans="1:18">
      <c r="A151" s="74"/>
      <c r="B151" s="74"/>
      <c r="C151" s="74"/>
      <c r="D151" s="74"/>
      <c r="E151" s="74"/>
      <c r="F151" s="74"/>
      <c r="G151" s="74"/>
      <c r="H151" s="74"/>
      <c r="I151" s="74"/>
      <c r="J151" s="74"/>
      <c r="K151" s="74"/>
      <c r="L151" s="74"/>
      <c r="M151" s="74"/>
      <c r="N151" s="74"/>
      <c r="O151" s="74"/>
      <c r="P151" s="74"/>
      <c r="Q151" s="6"/>
      <c r="R151" s="6"/>
    </row>
    <row r="152" spans="1:18">
      <c r="A152" s="74"/>
      <c r="B152" s="74"/>
      <c r="C152" s="74"/>
      <c r="D152" s="74"/>
      <c r="E152" s="74"/>
      <c r="F152" s="74"/>
      <c r="G152" s="74"/>
      <c r="H152" s="74"/>
      <c r="I152" s="74"/>
      <c r="J152" s="74"/>
      <c r="K152" s="74"/>
      <c r="L152" s="74"/>
      <c r="M152" s="74"/>
      <c r="N152" s="74"/>
      <c r="O152" s="74"/>
      <c r="P152" s="74"/>
      <c r="Q152" s="6"/>
      <c r="R152" s="6"/>
    </row>
    <row r="153" spans="1:18">
      <c r="A153" s="74"/>
      <c r="B153" s="74"/>
      <c r="C153" s="74"/>
      <c r="D153" s="74"/>
      <c r="E153" s="74"/>
      <c r="F153" s="74"/>
      <c r="G153" s="74"/>
      <c r="H153" s="74"/>
      <c r="I153" s="74"/>
      <c r="J153" s="74"/>
      <c r="K153" s="74"/>
      <c r="L153" s="74"/>
      <c r="M153" s="74"/>
      <c r="N153" s="74"/>
      <c r="O153" s="74"/>
      <c r="P153" s="74"/>
      <c r="Q153" s="6"/>
      <c r="R153" s="6"/>
    </row>
    <row r="154" spans="1:18">
      <c r="A154" s="74"/>
      <c r="B154" s="74"/>
      <c r="C154" s="74"/>
      <c r="D154" s="74"/>
      <c r="E154" s="74"/>
      <c r="F154" s="74"/>
      <c r="G154" s="74"/>
      <c r="H154" s="74"/>
      <c r="I154" s="74"/>
      <c r="J154" s="74"/>
      <c r="K154" s="74"/>
      <c r="L154" s="74"/>
      <c r="M154" s="74"/>
      <c r="N154" s="74"/>
      <c r="O154" s="74"/>
      <c r="P154" s="74"/>
      <c r="Q154" s="6"/>
      <c r="R154" s="6"/>
    </row>
    <row r="155" spans="1:18">
      <c r="A155" s="74"/>
      <c r="B155" s="74"/>
      <c r="C155" s="74"/>
      <c r="D155" s="74"/>
      <c r="E155" s="74"/>
      <c r="F155" s="74"/>
      <c r="G155" s="74"/>
      <c r="H155" s="74"/>
      <c r="I155" s="74"/>
      <c r="J155" s="74"/>
      <c r="K155" s="74"/>
      <c r="L155" s="74"/>
      <c r="M155" s="74"/>
      <c r="N155" s="74"/>
      <c r="O155" s="74"/>
      <c r="P155" s="74"/>
      <c r="Q155" s="6"/>
      <c r="R155" s="6"/>
    </row>
    <row r="156" spans="1:18">
      <c r="A156" s="74"/>
      <c r="B156" s="74"/>
      <c r="C156" s="74"/>
      <c r="D156" s="74"/>
      <c r="E156" s="74"/>
      <c r="F156" s="74"/>
      <c r="G156" s="74"/>
      <c r="H156" s="74"/>
      <c r="I156" s="74"/>
      <c r="J156" s="74"/>
      <c r="K156" s="74"/>
      <c r="L156" s="74"/>
      <c r="M156" s="74"/>
      <c r="N156" s="74"/>
      <c r="O156" s="74"/>
      <c r="P156" s="74"/>
      <c r="Q156" s="6"/>
      <c r="R156" s="6"/>
    </row>
    <row r="157" spans="1:18">
      <c r="A157" s="74"/>
      <c r="B157" s="74"/>
      <c r="C157" s="74"/>
      <c r="D157" s="74"/>
      <c r="E157" s="74"/>
      <c r="F157" s="74"/>
      <c r="G157" s="74"/>
      <c r="H157" s="74"/>
      <c r="I157" s="74"/>
      <c r="J157" s="74"/>
      <c r="K157" s="74"/>
      <c r="L157" s="74"/>
      <c r="M157" s="74"/>
      <c r="N157" s="74"/>
      <c r="O157" s="74"/>
      <c r="P157" s="74"/>
      <c r="Q157" s="6"/>
      <c r="R157" s="6"/>
    </row>
    <row r="158" spans="1:18">
      <c r="A158" s="74"/>
      <c r="B158" s="74"/>
      <c r="C158" s="74"/>
      <c r="D158" s="74"/>
      <c r="E158" s="74"/>
      <c r="F158" s="74"/>
      <c r="G158" s="74"/>
      <c r="H158" s="74"/>
      <c r="I158" s="74"/>
      <c r="J158" s="74"/>
      <c r="K158" s="74"/>
      <c r="L158" s="74"/>
      <c r="M158" s="74"/>
      <c r="N158" s="74"/>
      <c r="O158" s="74"/>
      <c r="P158" s="74"/>
      <c r="Q158" s="6"/>
      <c r="R158" s="6"/>
    </row>
    <row r="159" spans="1:18">
      <c r="A159" s="74"/>
      <c r="B159" s="74"/>
      <c r="C159" s="74"/>
      <c r="D159" s="74"/>
      <c r="E159" s="74"/>
      <c r="F159" s="74"/>
      <c r="G159" s="74"/>
      <c r="H159" s="74"/>
      <c r="I159" s="74"/>
      <c r="J159" s="74"/>
      <c r="K159" s="74"/>
      <c r="L159" s="74"/>
      <c r="M159" s="74"/>
      <c r="N159" s="74"/>
      <c r="O159" s="74"/>
      <c r="P159" s="74"/>
      <c r="Q159" s="6"/>
      <c r="R159" s="6"/>
    </row>
    <row r="160" spans="1:18">
      <c r="A160" s="74"/>
      <c r="B160" s="74"/>
      <c r="C160" s="74"/>
      <c r="D160" s="74"/>
      <c r="E160" s="74"/>
      <c r="F160" s="74"/>
      <c r="G160" s="74"/>
      <c r="H160" s="74"/>
      <c r="I160" s="74"/>
      <c r="J160" s="74"/>
      <c r="K160" s="74"/>
      <c r="L160" s="74"/>
      <c r="M160" s="74"/>
      <c r="N160" s="74"/>
      <c r="O160" s="74"/>
      <c r="P160" s="74"/>
      <c r="Q160" s="6"/>
      <c r="R160" s="6"/>
    </row>
    <row r="161" spans="1:18">
      <c r="A161" s="74"/>
      <c r="B161" s="74"/>
      <c r="C161" s="74"/>
      <c r="D161" s="74"/>
      <c r="E161" s="74"/>
      <c r="F161" s="74"/>
      <c r="G161" s="74"/>
      <c r="H161" s="74"/>
      <c r="I161" s="74"/>
      <c r="J161" s="74"/>
      <c r="K161" s="74"/>
      <c r="L161" s="74"/>
      <c r="M161" s="74"/>
      <c r="N161" s="74"/>
      <c r="O161" s="74"/>
      <c r="P161" s="74"/>
      <c r="Q161" s="6"/>
      <c r="R161" s="6"/>
    </row>
    <row r="162" spans="1:18">
      <c r="A162" s="74"/>
      <c r="B162" s="74"/>
      <c r="C162" s="74"/>
      <c r="D162" s="74"/>
      <c r="E162" s="74"/>
      <c r="F162" s="74"/>
      <c r="G162" s="74"/>
      <c r="H162" s="74"/>
      <c r="I162" s="74"/>
      <c r="J162" s="74"/>
      <c r="K162" s="74"/>
      <c r="L162" s="74"/>
      <c r="M162" s="74"/>
      <c r="N162" s="74"/>
      <c r="O162" s="74"/>
      <c r="P162" s="74"/>
      <c r="Q162" s="6"/>
      <c r="R162" s="6"/>
    </row>
    <row r="163" spans="1:18">
      <c r="A163" s="74"/>
      <c r="B163" s="74"/>
      <c r="C163" s="74"/>
      <c r="D163" s="74"/>
      <c r="E163" s="74"/>
      <c r="F163" s="74"/>
      <c r="G163" s="74"/>
      <c r="H163" s="74"/>
      <c r="I163" s="74"/>
      <c r="J163" s="74"/>
      <c r="K163" s="74"/>
      <c r="L163" s="74"/>
      <c r="M163" s="74"/>
      <c r="N163" s="74"/>
      <c r="O163" s="74"/>
      <c r="P163" s="74"/>
      <c r="Q163" s="6"/>
      <c r="R163" s="6"/>
    </row>
    <row r="164" spans="1:18">
      <c r="A164" s="74"/>
      <c r="B164" s="74"/>
      <c r="C164" s="74"/>
      <c r="D164" s="74"/>
      <c r="E164" s="74"/>
      <c r="F164" s="74"/>
      <c r="G164" s="74"/>
      <c r="H164" s="74"/>
      <c r="I164" s="74"/>
      <c r="J164" s="74"/>
      <c r="K164" s="74"/>
      <c r="L164" s="74"/>
      <c r="M164" s="74"/>
      <c r="N164" s="74"/>
      <c r="O164" s="74"/>
      <c r="P164" s="74"/>
      <c r="Q164" s="6"/>
      <c r="R164" s="6"/>
    </row>
    <row r="165" spans="1:18">
      <c r="A165" s="74"/>
      <c r="B165" s="74"/>
      <c r="C165" s="74"/>
      <c r="D165" s="74"/>
      <c r="E165" s="74"/>
      <c r="F165" s="74"/>
      <c r="G165" s="74"/>
      <c r="H165" s="74"/>
      <c r="I165" s="74"/>
      <c r="J165" s="74"/>
      <c r="K165" s="74"/>
      <c r="L165" s="74"/>
      <c r="M165" s="74"/>
      <c r="N165" s="74"/>
      <c r="O165" s="74"/>
      <c r="P165" s="74"/>
      <c r="Q165" s="6"/>
      <c r="R165" s="6"/>
    </row>
    <row r="166" spans="1:18">
      <c r="A166" s="74"/>
      <c r="B166" s="74"/>
      <c r="C166" s="74"/>
      <c r="D166" s="74"/>
      <c r="E166" s="74"/>
      <c r="F166" s="74"/>
      <c r="G166" s="74"/>
      <c r="H166" s="74"/>
      <c r="I166" s="74"/>
      <c r="J166" s="74"/>
      <c r="K166" s="74"/>
      <c r="L166" s="74"/>
      <c r="M166" s="74"/>
      <c r="N166" s="74"/>
      <c r="O166" s="74"/>
      <c r="P166" s="74"/>
      <c r="Q166" s="6"/>
      <c r="R166" s="6"/>
    </row>
    <row r="167" spans="1:18">
      <c r="A167" s="74"/>
      <c r="B167" s="74"/>
      <c r="C167" s="74"/>
      <c r="D167" s="74"/>
      <c r="E167" s="74"/>
      <c r="F167" s="74"/>
      <c r="G167" s="74"/>
      <c r="H167" s="74"/>
      <c r="I167" s="74"/>
      <c r="J167" s="74"/>
      <c r="K167" s="74"/>
      <c r="L167" s="74"/>
      <c r="M167" s="74"/>
      <c r="N167" s="74"/>
      <c r="O167" s="74"/>
      <c r="P167" s="74"/>
      <c r="Q167" s="6"/>
      <c r="R167" s="6"/>
    </row>
    <row r="168" spans="1:18">
      <c r="A168" s="74"/>
      <c r="B168" s="74"/>
      <c r="C168" s="74"/>
      <c r="D168" s="74"/>
      <c r="E168" s="74"/>
      <c r="F168" s="74"/>
      <c r="G168" s="74"/>
      <c r="H168" s="74"/>
      <c r="I168" s="74"/>
      <c r="J168" s="74"/>
      <c r="K168" s="74"/>
      <c r="L168" s="74"/>
      <c r="M168" s="74"/>
      <c r="N168" s="74"/>
      <c r="O168" s="74"/>
      <c r="P168" s="74"/>
      <c r="Q168" s="6"/>
      <c r="R168" s="6"/>
    </row>
    <row r="169" spans="1:18">
      <c r="A169" s="74"/>
      <c r="B169" s="74"/>
      <c r="C169" s="74"/>
      <c r="D169" s="74"/>
      <c r="E169" s="74"/>
      <c r="F169" s="74"/>
      <c r="G169" s="74"/>
      <c r="H169" s="74"/>
      <c r="I169" s="74"/>
      <c r="J169" s="74"/>
      <c r="K169" s="74"/>
      <c r="L169" s="74"/>
      <c r="M169" s="74"/>
      <c r="N169" s="74"/>
      <c r="O169" s="74"/>
      <c r="P169" s="74"/>
      <c r="Q169" s="6"/>
      <c r="R169" s="6"/>
    </row>
    <row r="170" spans="1:18">
      <c r="A170" s="74"/>
      <c r="B170" s="74"/>
      <c r="C170" s="74"/>
      <c r="D170" s="74"/>
      <c r="E170" s="74"/>
      <c r="F170" s="74"/>
      <c r="G170" s="74"/>
      <c r="H170" s="74"/>
      <c r="I170" s="74"/>
      <c r="J170" s="74"/>
      <c r="K170" s="74"/>
      <c r="L170" s="74"/>
      <c r="M170" s="74"/>
      <c r="N170" s="74"/>
      <c r="O170" s="74"/>
      <c r="P170" s="74"/>
      <c r="Q170" s="6"/>
      <c r="R170" s="6"/>
    </row>
    <row r="171" spans="1:18">
      <c r="A171" s="74"/>
      <c r="B171" s="74"/>
      <c r="C171" s="74"/>
      <c r="D171" s="74"/>
      <c r="E171" s="74"/>
      <c r="F171" s="74"/>
      <c r="G171" s="74"/>
      <c r="H171" s="74"/>
      <c r="I171" s="74"/>
      <c r="J171" s="74"/>
      <c r="K171" s="74"/>
      <c r="L171" s="74"/>
      <c r="M171" s="74"/>
      <c r="N171" s="74"/>
      <c r="O171" s="74"/>
      <c r="P171" s="74"/>
      <c r="Q171" s="6"/>
      <c r="R171" s="6"/>
    </row>
    <row r="172" spans="1:18">
      <c r="A172" s="74"/>
      <c r="B172" s="74"/>
      <c r="C172" s="74"/>
      <c r="D172" s="74"/>
      <c r="E172" s="74"/>
      <c r="F172" s="74"/>
      <c r="G172" s="74"/>
      <c r="H172" s="74"/>
      <c r="I172" s="74"/>
      <c r="J172" s="74"/>
      <c r="K172" s="74"/>
      <c r="L172" s="74"/>
      <c r="M172" s="74"/>
      <c r="N172" s="74"/>
      <c r="O172" s="74"/>
      <c r="P172" s="74"/>
      <c r="Q172" s="6"/>
      <c r="R172" s="6"/>
    </row>
    <row r="173" spans="1:18">
      <c r="A173" s="74"/>
      <c r="B173" s="74"/>
      <c r="C173" s="74"/>
      <c r="D173" s="74"/>
      <c r="E173" s="74"/>
      <c r="F173" s="74"/>
      <c r="G173" s="74"/>
      <c r="H173" s="74"/>
      <c r="I173" s="74"/>
      <c r="J173" s="74"/>
      <c r="K173" s="74"/>
      <c r="L173" s="74"/>
      <c r="M173" s="74"/>
      <c r="N173" s="74"/>
      <c r="O173" s="74"/>
      <c r="P173" s="74"/>
      <c r="Q173" s="6"/>
      <c r="R173" s="6"/>
    </row>
    <row r="174" spans="1:18">
      <c r="A174" s="74"/>
      <c r="B174" s="74"/>
      <c r="C174" s="74"/>
      <c r="D174" s="74"/>
      <c r="E174" s="74"/>
      <c r="F174" s="74"/>
      <c r="G174" s="74"/>
      <c r="H174" s="74"/>
      <c r="I174" s="74"/>
      <c r="J174" s="74"/>
      <c r="K174" s="74"/>
      <c r="L174" s="74"/>
      <c r="M174" s="74"/>
      <c r="N174" s="74"/>
      <c r="O174" s="74"/>
      <c r="P174" s="74"/>
      <c r="Q174" s="6"/>
      <c r="R174" s="6"/>
    </row>
    <row r="175" spans="1:18">
      <c r="A175" s="74"/>
      <c r="B175" s="74"/>
      <c r="C175" s="74"/>
      <c r="D175" s="74"/>
      <c r="E175" s="74"/>
      <c r="F175" s="74"/>
      <c r="G175" s="74"/>
      <c r="H175" s="74"/>
      <c r="I175" s="74"/>
      <c r="J175" s="74"/>
      <c r="K175" s="74"/>
      <c r="L175" s="74"/>
      <c r="M175" s="74"/>
      <c r="N175" s="74"/>
      <c r="O175" s="74"/>
      <c r="P175" s="74"/>
      <c r="Q175" s="6"/>
      <c r="R175" s="6"/>
    </row>
    <row r="176" spans="1:18">
      <c r="A176" s="74"/>
      <c r="B176" s="74"/>
      <c r="C176" s="74"/>
      <c r="D176" s="74"/>
      <c r="E176" s="74"/>
      <c r="F176" s="74"/>
      <c r="G176" s="74"/>
      <c r="H176" s="74"/>
      <c r="I176" s="74"/>
      <c r="J176" s="74"/>
      <c r="K176" s="74"/>
      <c r="L176" s="74"/>
      <c r="M176" s="74"/>
      <c r="N176" s="74"/>
      <c r="O176" s="74"/>
      <c r="P176" s="74"/>
      <c r="Q176" s="6"/>
      <c r="R176" s="6"/>
    </row>
    <row r="177" spans="1:18">
      <c r="A177" s="74"/>
      <c r="B177" s="74"/>
      <c r="C177" s="74"/>
      <c r="D177" s="74"/>
      <c r="E177" s="74"/>
      <c r="F177" s="74"/>
      <c r="G177" s="74"/>
      <c r="H177" s="74"/>
      <c r="I177" s="74"/>
      <c r="J177" s="74"/>
      <c r="K177" s="74"/>
      <c r="L177" s="74"/>
      <c r="M177" s="74"/>
      <c r="N177" s="74"/>
      <c r="O177" s="74"/>
      <c r="P177" s="74"/>
      <c r="Q177" s="6"/>
      <c r="R177" s="6"/>
    </row>
    <row r="178" spans="1:18">
      <c r="A178" s="74"/>
      <c r="B178" s="74"/>
      <c r="C178" s="74"/>
      <c r="D178" s="74"/>
      <c r="E178" s="74"/>
      <c r="F178" s="74"/>
      <c r="G178" s="74"/>
      <c r="H178" s="74"/>
      <c r="I178" s="74"/>
      <c r="J178" s="74"/>
      <c r="K178" s="74"/>
      <c r="L178" s="74"/>
      <c r="M178" s="74"/>
      <c r="N178" s="74"/>
      <c r="O178" s="74"/>
      <c r="P178" s="74"/>
      <c r="Q178" s="6"/>
      <c r="R178" s="6"/>
    </row>
    <row r="179" spans="1:18">
      <c r="A179" s="74"/>
      <c r="B179" s="74"/>
      <c r="C179" s="74"/>
      <c r="D179" s="74"/>
      <c r="E179" s="74"/>
      <c r="F179" s="74"/>
      <c r="G179" s="74"/>
      <c r="H179" s="74"/>
      <c r="I179" s="74"/>
      <c r="J179" s="74"/>
      <c r="K179" s="74"/>
      <c r="L179" s="74"/>
      <c r="M179" s="74"/>
      <c r="N179" s="74"/>
      <c r="O179" s="74"/>
      <c r="P179" s="74"/>
      <c r="Q179" s="6"/>
      <c r="R179" s="6"/>
    </row>
    <row r="180" spans="1:18">
      <c r="A180" s="74"/>
      <c r="B180" s="74"/>
      <c r="C180" s="74"/>
      <c r="D180" s="74"/>
      <c r="E180" s="74"/>
      <c r="F180" s="74"/>
      <c r="G180" s="74"/>
      <c r="H180" s="74"/>
      <c r="I180" s="74"/>
      <c r="J180" s="74"/>
      <c r="K180" s="74"/>
      <c r="L180" s="74"/>
      <c r="M180" s="74"/>
      <c r="N180" s="74"/>
      <c r="O180" s="74"/>
      <c r="P180" s="74"/>
      <c r="Q180" s="6"/>
      <c r="R180" s="6"/>
    </row>
    <row r="181" spans="1:18">
      <c r="A181" s="74"/>
      <c r="B181" s="74"/>
      <c r="C181" s="74"/>
      <c r="D181" s="74"/>
      <c r="E181" s="74"/>
      <c r="F181" s="74"/>
      <c r="G181" s="74"/>
      <c r="H181" s="74"/>
      <c r="I181" s="74"/>
      <c r="J181" s="74"/>
      <c r="K181" s="74"/>
      <c r="L181" s="74"/>
      <c r="M181" s="74"/>
      <c r="N181" s="74"/>
      <c r="O181" s="74"/>
      <c r="P181" s="74"/>
      <c r="Q181" s="6"/>
      <c r="R181" s="6"/>
    </row>
    <row r="182" spans="1:18">
      <c r="A182" s="74"/>
      <c r="B182" s="74"/>
      <c r="C182" s="74"/>
      <c r="D182" s="74"/>
      <c r="E182" s="74"/>
      <c r="F182" s="74"/>
      <c r="G182" s="74"/>
      <c r="H182" s="74"/>
      <c r="I182" s="74"/>
      <c r="J182" s="74"/>
      <c r="K182" s="74"/>
      <c r="L182" s="74"/>
      <c r="M182" s="74"/>
      <c r="N182" s="74"/>
      <c r="O182" s="74"/>
      <c r="P182" s="74"/>
      <c r="Q182" s="6"/>
      <c r="R182" s="6"/>
    </row>
    <row r="183" spans="1:18">
      <c r="A183" s="74"/>
      <c r="B183" s="74"/>
      <c r="C183" s="74"/>
      <c r="D183" s="74"/>
      <c r="E183" s="74"/>
      <c r="F183" s="74"/>
      <c r="G183" s="74"/>
      <c r="H183" s="74"/>
      <c r="I183" s="74"/>
      <c r="J183" s="74"/>
      <c r="K183" s="74"/>
      <c r="L183" s="74"/>
      <c r="M183" s="74"/>
      <c r="N183" s="74"/>
      <c r="O183" s="74"/>
      <c r="P183" s="74"/>
      <c r="Q183" s="6"/>
      <c r="R183" s="6"/>
    </row>
    <row r="184" spans="1:18">
      <c r="A184" s="74"/>
      <c r="B184" s="74"/>
      <c r="C184" s="74"/>
      <c r="D184" s="74"/>
      <c r="E184" s="74"/>
      <c r="F184" s="74"/>
      <c r="G184" s="74"/>
      <c r="H184" s="74"/>
      <c r="I184" s="74"/>
      <c r="J184" s="74"/>
      <c r="K184" s="74"/>
      <c r="L184" s="74"/>
      <c r="M184" s="74"/>
      <c r="N184" s="74"/>
      <c r="O184" s="74"/>
      <c r="P184" s="74"/>
      <c r="Q184" s="6"/>
      <c r="R184" s="6"/>
    </row>
    <row r="185" spans="1:18">
      <c r="A185" s="74"/>
      <c r="B185" s="74"/>
      <c r="C185" s="74"/>
      <c r="D185" s="74"/>
      <c r="E185" s="74"/>
      <c r="F185" s="74"/>
      <c r="G185" s="74"/>
      <c r="H185" s="74"/>
      <c r="I185" s="74"/>
      <c r="J185" s="74"/>
      <c r="K185" s="74"/>
      <c r="L185" s="74"/>
      <c r="M185" s="74"/>
      <c r="N185" s="74"/>
      <c r="O185" s="74"/>
      <c r="P185" s="74"/>
      <c r="Q185" s="6"/>
      <c r="R185" s="6"/>
    </row>
    <row r="186" spans="1:18">
      <c r="A186" s="74"/>
      <c r="B186" s="74"/>
      <c r="C186" s="74"/>
      <c r="D186" s="74"/>
      <c r="E186" s="74"/>
      <c r="F186" s="74"/>
      <c r="G186" s="74"/>
      <c r="H186" s="74"/>
      <c r="I186" s="74"/>
      <c r="J186" s="74"/>
      <c r="K186" s="74"/>
      <c r="L186" s="74"/>
      <c r="M186" s="74"/>
      <c r="N186" s="74"/>
      <c r="O186" s="74"/>
      <c r="P186" s="74"/>
      <c r="Q186" s="6"/>
      <c r="R186" s="6"/>
    </row>
    <row r="187" spans="1:18">
      <c r="A187" s="74"/>
      <c r="B187" s="74"/>
      <c r="C187" s="74"/>
      <c r="D187" s="74"/>
      <c r="E187" s="74"/>
      <c r="F187" s="74"/>
      <c r="G187" s="74"/>
      <c r="H187" s="74"/>
      <c r="I187" s="74"/>
      <c r="J187" s="74"/>
      <c r="K187" s="74"/>
      <c r="L187" s="74"/>
      <c r="M187" s="74"/>
      <c r="N187" s="74"/>
      <c r="O187" s="74"/>
      <c r="P187" s="74"/>
      <c r="Q187" s="6"/>
      <c r="R187" s="6"/>
    </row>
    <row r="188" spans="1:18">
      <c r="A188" s="74"/>
      <c r="B188" s="74"/>
      <c r="C188" s="74"/>
      <c r="D188" s="74"/>
      <c r="E188" s="74"/>
      <c r="F188" s="74"/>
      <c r="G188" s="74"/>
      <c r="H188" s="74"/>
      <c r="I188" s="74"/>
      <c r="J188" s="74"/>
      <c r="K188" s="74"/>
      <c r="L188" s="74"/>
      <c r="M188" s="74"/>
      <c r="N188" s="74"/>
      <c r="O188" s="74"/>
      <c r="P188" s="74"/>
      <c r="Q188" s="6"/>
      <c r="R188" s="6"/>
    </row>
    <row r="189" spans="1:18">
      <c r="A189" s="74"/>
      <c r="B189" s="74"/>
      <c r="C189" s="74"/>
      <c r="D189" s="74"/>
      <c r="E189" s="74"/>
      <c r="F189" s="74"/>
      <c r="G189" s="74"/>
      <c r="H189" s="74"/>
      <c r="I189" s="74"/>
      <c r="J189" s="74"/>
      <c r="K189" s="74"/>
      <c r="L189" s="74"/>
      <c r="M189" s="74"/>
      <c r="N189" s="74"/>
      <c r="O189" s="74"/>
      <c r="P189" s="74"/>
      <c r="Q189" s="6"/>
      <c r="R189" s="6"/>
    </row>
    <row r="190" spans="1:18">
      <c r="A190" s="74"/>
      <c r="B190" s="74"/>
      <c r="C190" s="74"/>
      <c r="D190" s="74"/>
      <c r="E190" s="74"/>
      <c r="F190" s="74"/>
      <c r="G190" s="74"/>
      <c r="H190" s="74"/>
      <c r="I190" s="74"/>
      <c r="J190" s="74"/>
      <c r="K190" s="74"/>
      <c r="L190" s="74"/>
      <c r="M190" s="74"/>
      <c r="N190" s="74"/>
      <c r="O190" s="74"/>
      <c r="P190" s="74"/>
      <c r="Q190" s="6"/>
      <c r="R190" s="6"/>
    </row>
    <row r="191" spans="1:18">
      <c r="A191" s="74"/>
      <c r="B191" s="74"/>
      <c r="C191" s="74"/>
      <c r="D191" s="74"/>
      <c r="E191" s="74"/>
      <c r="F191" s="74"/>
      <c r="G191" s="74"/>
      <c r="H191" s="74"/>
      <c r="I191" s="74"/>
      <c r="J191" s="74"/>
      <c r="K191" s="74"/>
      <c r="L191" s="74"/>
      <c r="M191" s="74"/>
      <c r="N191" s="74"/>
      <c r="O191" s="74"/>
      <c r="P191" s="74"/>
      <c r="Q191" s="6"/>
      <c r="R191" s="6"/>
    </row>
    <row r="192" spans="1:18">
      <c r="A192" s="74"/>
      <c r="B192" s="74"/>
      <c r="C192" s="74"/>
      <c r="D192" s="74"/>
      <c r="E192" s="74"/>
      <c r="F192" s="74"/>
      <c r="G192" s="74"/>
      <c r="H192" s="74"/>
      <c r="I192" s="74"/>
      <c r="J192" s="74"/>
      <c r="K192" s="74"/>
      <c r="L192" s="74"/>
      <c r="M192" s="74"/>
      <c r="N192" s="74"/>
      <c r="O192" s="74"/>
      <c r="P192" s="74"/>
      <c r="Q192" s="6"/>
      <c r="R192" s="6"/>
    </row>
    <row r="193" spans="1:18">
      <c r="A193" s="74"/>
      <c r="B193" s="74"/>
      <c r="C193" s="74"/>
      <c r="D193" s="74"/>
      <c r="E193" s="74"/>
      <c r="F193" s="74"/>
      <c r="G193" s="74"/>
      <c r="H193" s="74"/>
      <c r="I193" s="74"/>
      <c r="J193" s="74"/>
      <c r="K193" s="74"/>
      <c r="L193" s="74"/>
      <c r="M193" s="74"/>
      <c r="N193" s="74"/>
      <c r="O193" s="74"/>
      <c r="P193" s="74"/>
      <c r="Q193" s="6"/>
      <c r="R193" s="6"/>
    </row>
    <row r="194" spans="1:18">
      <c r="A194" s="74"/>
      <c r="B194" s="74"/>
      <c r="C194" s="74"/>
      <c r="D194" s="74"/>
      <c r="E194" s="74"/>
      <c r="F194" s="74"/>
      <c r="G194" s="74"/>
      <c r="H194" s="74"/>
      <c r="I194" s="74"/>
      <c r="J194" s="74"/>
      <c r="K194" s="74"/>
      <c r="L194" s="74"/>
      <c r="M194" s="74"/>
      <c r="N194" s="74"/>
      <c r="O194" s="74"/>
      <c r="P194" s="74"/>
      <c r="Q194" s="6"/>
      <c r="R194" s="6"/>
    </row>
    <row r="195" spans="1:18">
      <c r="A195" s="74"/>
      <c r="B195" s="74"/>
      <c r="C195" s="74"/>
      <c r="D195" s="74"/>
      <c r="E195" s="74"/>
      <c r="F195" s="74"/>
      <c r="G195" s="74"/>
      <c r="H195" s="74"/>
      <c r="I195" s="74"/>
      <c r="J195" s="74"/>
      <c r="K195" s="74"/>
      <c r="L195" s="74"/>
      <c r="M195" s="74"/>
      <c r="N195" s="74"/>
      <c r="O195" s="74"/>
      <c r="P195" s="74"/>
      <c r="Q195" s="6"/>
      <c r="R195" s="6"/>
    </row>
    <row r="196" spans="1:18">
      <c r="A196" s="74"/>
      <c r="B196" s="74"/>
      <c r="C196" s="74"/>
      <c r="D196" s="74"/>
      <c r="E196" s="74"/>
      <c r="F196" s="74"/>
      <c r="G196" s="74"/>
      <c r="H196" s="74"/>
      <c r="I196" s="74"/>
      <c r="J196" s="74"/>
      <c r="K196" s="74"/>
      <c r="L196" s="74"/>
      <c r="M196" s="74"/>
      <c r="N196" s="74"/>
      <c r="O196" s="74"/>
      <c r="P196" s="74"/>
      <c r="Q196" s="6"/>
      <c r="R196" s="6"/>
    </row>
    <row r="197" spans="1:18">
      <c r="A197" s="74"/>
      <c r="B197" s="74"/>
      <c r="C197" s="74"/>
      <c r="D197" s="74"/>
      <c r="E197" s="74"/>
      <c r="F197" s="74"/>
      <c r="G197" s="74"/>
      <c r="H197" s="74"/>
      <c r="I197" s="74"/>
      <c r="J197" s="74"/>
      <c r="K197" s="74"/>
      <c r="L197" s="74"/>
      <c r="M197" s="74"/>
      <c r="N197" s="74"/>
      <c r="O197" s="74"/>
      <c r="P197" s="74"/>
      <c r="Q197" s="6"/>
      <c r="R197" s="6"/>
    </row>
    <row r="198" spans="1:18">
      <c r="A198" s="74"/>
      <c r="B198" s="74"/>
      <c r="C198" s="74"/>
      <c r="D198" s="74"/>
      <c r="E198" s="74"/>
      <c r="F198" s="74"/>
      <c r="G198" s="74"/>
      <c r="H198" s="74"/>
      <c r="I198" s="74"/>
      <c r="J198" s="74"/>
      <c r="K198" s="74"/>
      <c r="L198" s="74"/>
      <c r="M198" s="74"/>
      <c r="N198" s="74"/>
      <c r="O198" s="74"/>
      <c r="P198" s="74"/>
      <c r="Q198" s="6"/>
      <c r="R198" s="6"/>
    </row>
    <row r="199" spans="1:18">
      <c r="A199" s="74"/>
      <c r="B199" s="74"/>
      <c r="C199" s="74"/>
      <c r="D199" s="74"/>
      <c r="E199" s="74"/>
      <c r="F199" s="74"/>
      <c r="G199" s="74"/>
      <c r="H199" s="74"/>
      <c r="I199" s="74"/>
      <c r="J199" s="74"/>
      <c r="K199" s="74"/>
      <c r="L199" s="74"/>
      <c r="M199" s="74"/>
      <c r="N199" s="74"/>
      <c r="O199" s="74"/>
      <c r="P199" s="74"/>
      <c r="Q199" s="6"/>
      <c r="R199" s="6"/>
    </row>
    <row r="200" spans="1:18">
      <c r="A200" s="74"/>
      <c r="B200" s="74"/>
      <c r="C200" s="74"/>
      <c r="D200" s="74"/>
      <c r="E200" s="74"/>
      <c r="F200" s="74"/>
      <c r="G200" s="74"/>
      <c r="H200" s="74"/>
      <c r="I200" s="74"/>
      <c r="J200" s="74"/>
      <c r="K200" s="74"/>
      <c r="L200" s="74"/>
      <c r="M200" s="74"/>
      <c r="N200" s="74"/>
      <c r="O200" s="74"/>
      <c r="P200" s="74"/>
      <c r="Q200" s="6"/>
      <c r="R200" s="6"/>
    </row>
  </sheetData>
  <sheetProtection selectLockedCells="1"/>
  <customSheetViews>
    <customSheetView guid="{1F78B85E-7B4B-44AB-A816-2D99AE98BDB1}" showPageBreaks="1">
      <pane xSplit="1" ySplit="5" topLeftCell="M6" activePane="bottomRight" state="frozenSplit"/>
      <selection pane="bottomRight" activeCell="S6" sqref="S6"/>
      <pageMargins left="0.7" right="0.7" top="0.75" bottom="0.75" header="0.3" footer="0.3"/>
      <pageSetup orientation="portrait" r:id="rId1"/>
    </customSheetView>
    <customSheetView guid="{59AA74CF-730E-43C5-A1DE-042BD728EC1B}">
      <pane xSplit="1" ySplit="5" topLeftCell="B6" activePane="bottomRight" state="frozenSplit"/>
      <selection pane="bottomRight" activeCell="A6" sqref="A6"/>
      <pageMargins left="0.7" right="0.7" top="0.75" bottom="0.75" header="0.3" footer="0.3"/>
      <pageSetup orientation="portrait" horizontalDpi="0" verticalDpi="0"/>
    </customSheetView>
    <customSheetView guid="{56089BE4-577D-40E7-8DAF-6AB958256414}">
      <pane xSplit="1" ySplit="5" topLeftCell="M6" activePane="bottomRight" state="frozenSplit"/>
      <selection pane="bottomRight" activeCell="S6" sqref="S6"/>
      <pageMargins left="0.7" right="0.7" top="0.75" bottom="0.75" header="0.3" footer="0.3"/>
      <pageSetup orientation="portrait" r:id="rId2"/>
    </customSheetView>
    <customSheetView guid="{11996575-36FE-A240-991A-42C9751D8761}">
      <pane xSplit="1" ySplit="5" topLeftCell="M6" activePane="bottomRight" state="frozenSplit"/>
      <selection pane="bottomRight" activeCell="S6" sqref="S6"/>
      <pageMargins left="0.7" right="0.7" top="0.75" bottom="0.75" header="0.3" footer="0.3"/>
      <pageSetup orientation="portrait" r:id="rId3"/>
    </customSheetView>
  </customSheetView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2"/>
  <sheetViews>
    <sheetView workbookViewId="0">
      <pane xSplit="1" ySplit="5" topLeftCell="B6" activePane="bottomRight" state="frozenSplit"/>
      <selection pane="topRight" activeCell="B1" sqref="B1"/>
      <selection pane="bottomLeft" activeCell="A6" sqref="A6"/>
      <selection pane="bottomRight"/>
    </sheetView>
  </sheetViews>
  <sheetFormatPr defaultColWidth="11" defaultRowHeight="15.75"/>
  <cols>
    <col min="1" max="1" width="40.625" bestFit="1" customWidth="1"/>
    <col min="2" max="18" width="16" customWidth="1"/>
  </cols>
  <sheetData>
    <row r="1" spans="1:18" s="213" customFormat="1" ht="39.950000000000003" customHeight="1">
      <c r="A1" s="296" t="s">
        <v>71</v>
      </c>
      <c r="B1" s="245"/>
      <c r="C1" s="245"/>
      <c r="D1" s="245"/>
      <c r="E1" s="245"/>
      <c r="F1" s="245"/>
      <c r="G1" s="245"/>
      <c r="H1" s="245"/>
      <c r="I1" s="245"/>
      <c r="J1" s="245"/>
      <c r="K1" s="245"/>
      <c r="L1" s="245"/>
      <c r="M1" s="245"/>
      <c r="N1" s="245"/>
      <c r="O1" s="245"/>
      <c r="P1" s="245"/>
      <c r="Q1" s="245"/>
      <c r="R1" s="245"/>
    </row>
    <row r="2" spans="1:18" ht="9" customHeight="1"/>
    <row r="3" spans="1:18" ht="9.9499999999999993" customHeight="1"/>
    <row r="4" spans="1:18">
      <c r="B4" s="21" t="str">
        <f>IF('Fund Stats'!B3="Available","",'Fund Stats'!B3)</f>
        <v>FUND</v>
      </c>
      <c r="C4" s="21" t="str">
        <f>IF('Fund Stats'!C3="Available","",'Fund Stats'!C3)</f>
        <v>FUND</v>
      </c>
      <c r="D4" s="21" t="str">
        <f>IF('Fund Stats'!D3="Available","",'Fund Stats'!D3)</f>
        <v>FUND</v>
      </c>
      <c r="E4" s="21" t="str">
        <f>IF('Fund Stats'!E3="Available","",'Fund Stats'!E3)</f>
        <v>FUND</v>
      </c>
      <c r="F4" s="21" t="str">
        <f>IF('Fund Stats'!F3="Available","",'Fund Stats'!F3)</f>
        <v>FUND</v>
      </c>
      <c r="G4" s="21" t="str">
        <f>IF('Fund Stats'!G3="Available","",'Fund Stats'!G3)</f>
        <v>FUND</v>
      </c>
      <c r="H4" s="21" t="str">
        <f>IF('Fund Stats'!H3="Available","",'Fund Stats'!H3)</f>
        <v/>
      </c>
      <c r="I4" s="21" t="str">
        <f>IF('Fund Stats'!I3="Available","",'Fund Stats'!I3)</f>
        <v/>
      </c>
      <c r="J4" s="21" t="str">
        <f>IF('Fund Stats'!J3="Available","",'Fund Stats'!J3)</f>
        <v/>
      </c>
      <c r="K4" s="21" t="str">
        <f>IF('Fund Stats'!K3="Available","",'Fund Stats'!K3)</f>
        <v/>
      </c>
      <c r="L4" s="21" t="str">
        <f>IF('Fund Stats'!L3="Available","",'Fund Stats'!L3)</f>
        <v/>
      </c>
      <c r="M4" s="21" t="str">
        <f>IF('Fund Stats'!M3="Available","",'Fund Stats'!M3)</f>
        <v/>
      </c>
      <c r="N4" s="21" t="str">
        <f>IF('Fund Stats'!N3="Available","",'Fund Stats'!N3)</f>
        <v/>
      </c>
      <c r="O4" s="21" t="str">
        <f>IF('Fund Stats'!O3="Available","",'Fund Stats'!O3)</f>
        <v/>
      </c>
      <c r="P4" s="21" t="str">
        <f>IF('Fund Stats'!P3="Available","",'Fund Stats'!P3)</f>
        <v/>
      </c>
      <c r="Q4" s="21" t="str">
        <f>IF('Fund Stats'!Q3="Available","",'Fund Stats'!Q3)</f>
        <v/>
      </c>
      <c r="R4" s="21" t="str">
        <f>IF('Fund Stats'!R3="Available","",'Fund Stats'!R3)</f>
        <v/>
      </c>
    </row>
    <row r="5" spans="1:18" ht="19.5" thickBot="1">
      <c r="A5" s="168" t="s">
        <v>70</v>
      </c>
      <c r="B5" s="162" t="str">
        <f>IF('Fund Stats'!B4=0,"",'Fund Stats'!B4)</f>
        <v>Unresricted</v>
      </c>
      <c r="C5" s="162" t="str">
        <f>IF('Fund Stats'!C4=0,"",'Fund Stats'!C4)</f>
        <v>Operating Fund</v>
      </c>
      <c r="D5" s="162" t="str">
        <f>IF('Fund Stats'!D4=0,"",'Fund Stats'!D4)</f>
        <v>Agency Endowment</v>
      </c>
      <c r="E5" s="162" t="str">
        <f>IF('Fund Stats'!E4=0,"",'Fund Stats'!E4)</f>
        <v>DAF</v>
      </c>
      <c r="F5" s="162" t="str">
        <f>IF('Fund Stats'!F4=0,"",'Fund Stats'!F4)</f>
        <v>Field of Interest</v>
      </c>
      <c r="G5" s="162" t="str">
        <f>IF('Fund Stats'!G4=0,"",'Fund Stats'!G4)</f>
        <v>Scholarships</v>
      </c>
      <c r="H5" s="162" t="str">
        <f>IF('Fund Stats'!H4=0,"",'Fund Stats'!H4)</f>
        <v/>
      </c>
      <c r="I5" s="162" t="str">
        <f>IF('Fund Stats'!I4=0,"",'Fund Stats'!I4)</f>
        <v/>
      </c>
      <c r="J5" s="162" t="str">
        <f>IF('Fund Stats'!J4=0,"",'Fund Stats'!J4)</f>
        <v/>
      </c>
      <c r="K5" s="162" t="str">
        <f>IF('Fund Stats'!K4=0,"",'Fund Stats'!K4)</f>
        <v/>
      </c>
      <c r="L5" s="162" t="str">
        <f>IF('Fund Stats'!L4=0,"",'Fund Stats'!L4)</f>
        <v/>
      </c>
      <c r="M5" s="162" t="str">
        <f>IF('Fund Stats'!M4=0,"",'Fund Stats'!M4)</f>
        <v/>
      </c>
      <c r="N5" s="162" t="str">
        <f>IF('Fund Stats'!N4=0,"",'Fund Stats'!N4)</f>
        <v/>
      </c>
      <c r="O5" s="162" t="str">
        <f>IF('Fund Stats'!O4=0,"",'Fund Stats'!O4)</f>
        <v/>
      </c>
      <c r="P5" s="162" t="str">
        <f>IF('Fund Stats'!P4=0,"",'Fund Stats'!P4)</f>
        <v/>
      </c>
      <c r="Q5" s="162" t="str">
        <f>IF('Fund Stats'!Q4=0,"",'Fund Stats'!Q4)</f>
        <v/>
      </c>
      <c r="R5" s="162" t="str">
        <f>IF('Fund Stats'!R4=0,"",'Fund Stats'!R4)</f>
        <v/>
      </c>
    </row>
    <row r="6" spans="1:18">
      <c r="A6" s="157"/>
      <c r="B6" s="158"/>
      <c r="C6" s="158"/>
      <c r="D6" s="158"/>
      <c r="E6" s="158"/>
      <c r="F6" s="158"/>
      <c r="G6" s="159"/>
      <c r="H6" s="158"/>
      <c r="I6" s="158"/>
      <c r="J6" s="158"/>
      <c r="K6" s="160"/>
      <c r="L6" s="160"/>
      <c r="M6" s="160"/>
      <c r="N6" s="160"/>
      <c r="O6" s="160"/>
      <c r="P6" s="160"/>
      <c r="Q6" s="161"/>
      <c r="R6" s="161"/>
    </row>
    <row r="7" spans="1:18">
      <c r="A7" s="72"/>
      <c r="B7" s="75"/>
      <c r="C7" s="75"/>
      <c r="D7" s="75"/>
      <c r="E7" s="75"/>
      <c r="F7" s="75"/>
      <c r="G7" s="73"/>
      <c r="H7" s="75"/>
      <c r="I7" s="75"/>
      <c r="J7" s="75"/>
      <c r="K7" s="74"/>
      <c r="L7" s="74"/>
      <c r="M7" s="74"/>
      <c r="N7" s="74"/>
      <c r="O7" s="74"/>
      <c r="P7" s="74"/>
      <c r="Q7" s="6"/>
      <c r="R7" s="6"/>
    </row>
    <row r="8" spans="1:18">
      <c r="A8" s="72"/>
      <c r="B8" s="75"/>
      <c r="C8" s="75"/>
      <c r="D8" s="75"/>
      <c r="E8" s="75"/>
      <c r="F8" s="75"/>
      <c r="G8" s="73"/>
      <c r="H8" s="75"/>
      <c r="I8" s="75"/>
      <c r="J8" s="75"/>
      <c r="K8" s="74"/>
      <c r="L8" s="74"/>
      <c r="M8" s="74"/>
      <c r="N8" s="74"/>
      <c r="O8" s="74"/>
      <c r="P8" s="74"/>
      <c r="Q8" s="6"/>
      <c r="R8" s="6"/>
    </row>
    <row r="9" spans="1:18">
      <c r="A9" s="72"/>
      <c r="B9" s="75"/>
      <c r="C9" s="75"/>
      <c r="D9" s="75"/>
      <c r="E9" s="75"/>
      <c r="F9" s="75"/>
      <c r="G9" s="73"/>
      <c r="H9" s="75"/>
      <c r="I9" s="75"/>
      <c r="J9" s="75"/>
      <c r="K9" s="74"/>
      <c r="L9" s="74"/>
      <c r="M9" s="74"/>
      <c r="N9" s="74"/>
      <c r="O9" s="74"/>
      <c r="P9" s="74"/>
      <c r="Q9" s="6"/>
      <c r="R9" s="6"/>
    </row>
    <row r="10" spans="1:18">
      <c r="A10" s="72"/>
      <c r="B10" s="75"/>
      <c r="C10" s="75"/>
      <c r="D10" s="75"/>
      <c r="E10" s="75"/>
      <c r="F10" s="75"/>
      <c r="G10" s="73"/>
      <c r="H10" s="75"/>
      <c r="I10" s="75"/>
      <c r="J10" s="75"/>
      <c r="K10" s="74"/>
      <c r="L10" s="74"/>
      <c r="M10" s="74"/>
      <c r="N10" s="74"/>
      <c r="O10" s="74"/>
      <c r="P10" s="74"/>
      <c r="Q10" s="6"/>
      <c r="R10" s="6"/>
    </row>
    <row r="11" spans="1:18">
      <c r="A11" s="72"/>
      <c r="B11" s="75"/>
      <c r="C11" s="75"/>
      <c r="D11" s="75"/>
      <c r="E11" s="75"/>
      <c r="F11" s="75"/>
      <c r="G11" s="73"/>
      <c r="H11" s="75"/>
      <c r="I11" s="75"/>
      <c r="J11" s="75"/>
      <c r="K11" s="74"/>
      <c r="L11" s="74"/>
      <c r="M11" s="74"/>
      <c r="N11" s="74"/>
      <c r="O11" s="74"/>
      <c r="P11" s="74"/>
      <c r="Q11" s="6"/>
      <c r="R11" s="6"/>
    </row>
    <row r="12" spans="1:18">
      <c r="A12" s="72"/>
      <c r="B12" s="75"/>
      <c r="C12" s="75"/>
      <c r="D12" s="75"/>
      <c r="E12" s="75"/>
      <c r="F12" s="75"/>
      <c r="G12" s="73"/>
      <c r="H12" s="75"/>
      <c r="I12" s="75"/>
      <c r="J12" s="75"/>
      <c r="K12" s="74"/>
      <c r="L12" s="74"/>
      <c r="M12" s="74"/>
      <c r="N12" s="74"/>
      <c r="O12" s="74"/>
      <c r="P12" s="74"/>
      <c r="Q12" s="6"/>
      <c r="R12" s="6"/>
    </row>
    <row r="13" spans="1:18">
      <c r="A13" s="72"/>
      <c r="B13" s="75"/>
      <c r="C13" s="75"/>
      <c r="D13" s="75"/>
      <c r="E13" s="75"/>
      <c r="F13" s="75"/>
      <c r="G13" s="73"/>
      <c r="H13" s="75"/>
      <c r="I13" s="75"/>
      <c r="J13" s="75"/>
      <c r="K13" s="74"/>
      <c r="L13" s="74"/>
      <c r="M13" s="74"/>
      <c r="N13" s="74"/>
      <c r="O13" s="74"/>
      <c r="P13" s="74"/>
      <c r="Q13" s="6"/>
      <c r="R13" s="6"/>
    </row>
    <row r="14" spans="1:18">
      <c r="A14" s="72"/>
      <c r="B14" s="75"/>
      <c r="C14" s="75"/>
      <c r="D14" s="75"/>
      <c r="E14" s="75"/>
      <c r="F14" s="75"/>
      <c r="G14" s="73"/>
      <c r="H14" s="75"/>
      <c r="I14" s="75"/>
      <c r="J14" s="75"/>
      <c r="K14" s="74"/>
      <c r="L14" s="74"/>
      <c r="M14" s="74"/>
      <c r="N14" s="74"/>
      <c r="O14" s="74"/>
      <c r="P14" s="74"/>
      <c r="Q14" s="6"/>
      <c r="R14" s="6"/>
    </row>
    <row r="15" spans="1:18">
      <c r="A15" s="72"/>
      <c r="B15" s="75"/>
      <c r="C15" s="75"/>
      <c r="D15" s="75"/>
      <c r="E15" s="75"/>
      <c r="F15" s="75"/>
      <c r="G15" s="73"/>
      <c r="H15" s="75"/>
      <c r="I15" s="75"/>
      <c r="J15" s="75"/>
      <c r="K15" s="74"/>
      <c r="L15" s="74"/>
      <c r="M15" s="74"/>
      <c r="N15" s="74"/>
      <c r="O15" s="74"/>
      <c r="P15" s="74"/>
      <c r="Q15" s="6"/>
      <c r="R15" s="6"/>
    </row>
    <row r="16" spans="1:18">
      <c r="A16" s="72"/>
      <c r="B16" s="75"/>
      <c r="C16" s="75"/>
      <c r="D16" s="75"/>
      <c r="E16" s="75"/>
      <c r="F16" s="75"/>
      <c r="G16" s="73"/>
      <c r="H16" s="75"/>
      <c r="I16" s="75"/>
      <c r="J16" s="75"/>
      <c r="K16" s="74"/>
      <c r="L16" s="74"/>
      <c r="M16" s="74"/>
      <c r="N16" s="74"/>
      <c r="O16" s="74"/>
      <c r="P16" s="74"/>
      <c r="Q16" s="6"/>
      <c r="R16" s="6"/>
    </row>
    <row r="17" spans="1:18">
      <c r="A17" s="72"/>
      <c r="B17" s="75"/>
      <c r="C17" s="75"/>
      <c r="D17" s="75"/>
      <c r="E17" s="75"/>
      <c r="F17" s="75"/>
      <c r="G17" s="73"/>
      <c r="H17" s="75"/>
      <c r="I17" s="75"/>
      <c r="J17" s="75"/>
      <c r="K17" s="74"/>
      <c r="L17" s="74"/>
      <c r="M17" s="74"/>
      <c r="N17" s="74"/>
      <c r="O17" s="74"/>
      <c r="P17" s="74"/>
      <c r="Q17" s="6"/>
      <c r="R17" s="6"/>
    </row>
    <row r="18" spans="1:18">
      <c r="A18" s="72"/>
      <c r="B18" s="75"/>
      <c r="C18" s="75"/>
      <c r="D18" s="75"/>
      <c r="E18" s="75"/>
      <c r="F18" s="75"/>
      <c r="G18" s="73"/>
      <c r="H18" s="75"/>
      <c r="I18" s="75"/>
      <c r="J18" s="75"/>
      <c r="K18" s="74"/>
      <c r="L18" s="74"/>
      <c r="M18" s="74"/>
      <c r="N18" s="74"/>
      <c r="O18" s="74"/>
      <c r="P18" s="74"/>
      <c r="Q18" s="6"/>
      <c r="R18" s="6"/>
    </row>
    <row r="19" spans="1:18">
      <c r="A19" s="72"/>
      <c r="B19" s="75"/>
      <c r="C19" s="75"/>
      <c r="D19" s="75"/>
      <c r="E19" s="75"/>
      <c r="F19" s="75"/>
      <c r="G19" s="73"/>
      <c r="H19" s="75"/>
      <c r="I19" s="75"/>
      <c r="J19" s="75"/>
      <c r="K19" s="74"/>
      <c r="L19" s="74"/>
      <c r="M19" s="74"/>
      <c r="N19" s="74"/>
      <c r="O19" s="74"/>
      <c r="P19" s="74"/>
      <c r="Q19" s="6"/>
      <c r="R19" s="6"/>
    </row>
    <row r="20" spans="1:18">
      <c r="A20" s="72"/>
      <c r="B20" s="75"/>
      <c r="C20" s="75"/>
      <c r="D20" s="75"/>
      <c r="E20" s="75"/>
      <c r="F20" s="75"/>
      <c r="G20" s="73"/>
      <c r="H20" s="75"/>
      <c r="I20" s="75"/>
      <c r="J20" s="75"/>
      <c r="K20" s="74"/>
      <c r="L20" s="74"/>
      <c r="M20" s="74"/>
      <c r="N20" s="74"/>
      <c r="O20" s="74"/>
      <c r="P20" s="74"/>
      <c r="Q20" s="6"/>
      <c r="R20" s="6"/>
    </row>
    <row r="21" spans="1:18">
      <c r="A21" s="72"/>
      <c r="B21" s="75"/>
      <c r="C21" s="75"/>
      <c r="D21" s="75"/>
      <c r="E21" s="75"/>
      <c r="F21" s="75"/>
      <c r="G21" s="73"/>
      <c r="H21" s="75"/>
      <c r="I21" s="75"/>
      <c r="J21" s="75"/>
      <c r="K21" s="74"/>
      <c r="L21" s="74"/>
      <c r="M21" s="74"/>
      <c r="N21" s="74"/>
      <c r="O21" s="74"/>
      <c r="P21" s="74"/>
      <c r="Q21" s="6"/>
      <c r="R21" s="6"/>
    </row>
    <row r="22" spans="1:18">
      <c r="A22" s="72"/>
      <c r="B22" s="75"/>
      <c r="C22" s="75"/>
      <c r="D22" s="75"/>
      <c r="E22" s="75"/>
      <c r="F22" s="75"/>
      <c r="G22" s="73"/>
      <c r="H22" s="75"/>
      <c r="I22" s="75"/>
      <c r="J22" s="75"/>
      <c r="K22" s="74"/>
      <c r="L22" s="74"/>
      <c r="M22" s="74"/>
      <c r="N22" s="74"/>
      <c r="O22" s="74"/>
      <c r="P22" s="74"/>
      <c r="Q22" s="6"/>
      <c r="R22" s="6"/>
    </row>
    <row r="23" spans="1:18">
      <c r="A23" s="72"/>
      <c r="B23" s="75"/>
      <c r="C23" s="75"/>
      <c r="D23" s="75"/>
      <c r="E23" s="75"/>
      <c r="F23" s="75"/>
      <c r="G23" s="73"/>
      <c r="H23" s="75"/>
      <c r="I23" s="75"/>
      <c r="J23" s="75"/>
      <c r="K23" s="74"/>
      <c r="L23" s="74"/>
      <c r="M23" s="74"/>
      <c r="N23" s="74"/>
      <c r="O23" s="74"/>
      <c r="P23" s="74"/>
      <c r="Q23" s="6"/>
      <c r="R23" s="6"/>
    </row>
    <row r="24" spans="1:18">
      <c r="A24" s="72"/>
      <c r="B24" s="75"/>
      <c r="C24" s="75"/>
      <c r="D24" s="75"/>
      <c r="E24" s="75"/>
      <c r="F24" s="75"/>
      <c r="G24" s="73"/>
      <c r="H24" s="75"/>
      <c r="I24" s="75"/>
      <c r="J24" s="75"/>
      <c r="K24" s="74"/>
      <c r="L24" s="74"/>
      <c r="M24" s="74"/>
      <c r="N24" s="74"/>
      <c r="O24" s="74"/>
      <c r="P24" s="74"/>
      <c r="Q24" s="6"/>
      <c r="R24" s="6"/>
    </row>
    <row r="25" spans="1:18">
      <c r="A25" s="72"/>
      <c r="B25" s="75"/>
      <c r="C25" s="75"/>
      <c r="D25" s="75"/>
      <c r="E25" s="75"/>
      <c r="F25" s="75"/>
      <c r="G25" s="73"/>
      <c r="H25" s="75"/>
      <c r="I25" s="75"/>
      <c r="J25" s="75"/>
      <c r="K25" s="74"/>
      <c r="L25" s="74"/>
      <c r="M25" s="74"/>
      <c r="N25" s="74"/>
      <c r="O25" s="74"/>
      <c r="P25" s="74"/>
      <c r="Q25" s="6"/>
      <c r="R25" s="6"/>
    </row>
    <row r="26" spans="1:18">
      <c r="A26" s="72"/>
      <c r="B26" s="75"/>
      <c r="C26" s="75"/>
      <c r="D26" s="75"/>
      <c r="E26" s="75"/>
      <c r="F26" s="75"/>
      <c r="G26" s="73"/>
      <c r="H26" s="75"/>
      <c r="I26" s="75"/>
      <c r="J26" s="75"/>
      <c r="K26" s="74"/>
      <c r="L26" s="74"/>
      <c r="M26" s="74"/>
      <c r="N26" s="74"/>
      <c r="O26" s="74"/>
      <c r="P26" s="74"/>
      <c r="Q26" s="6"/>
      <c r="R26" s="6"/>
    </row>
    <row r="27" spans="1:18">
      <c r="A27" s="72"/>
      <c r="B27" s="75"/>
      <c r="C27" s="75"/>
      <c r="D27" s="75"/>
      <c r="E27" s="75"/>
      <c r="F27" s="75"/>
      <c r="G27" s="73"/>
      <c r="H27" s="75"/>
      <c r="I27" s="75"/>
      <c r="J27" s="75"/>
      <c r="K27" s="74"/>
      <c r="L27" s="74"/>
      <c r="M27" s="74"/>
      <c r="N27" s="74"/>
      <c r="O27" s="74"/>
      <c r="P27" s="74"/>
      <c r="Q27" s="6"/>
      <c r="R27" s="6"/>
    </row>
    <row r="28" spans="1:18">
      <c r="A28" s="72"/>
      <c r="B28" s="75"/>
      <c r="C28" s="75"/>
      <c r="D28" s="75"/>
      <c r="E28" s="75"/>
      <c r="F28" s="75"/>
      <c r="G28" s="73"/>
      <c r="H28" s="75"/>
      <c r="I28" s="75"/>
      <c r="J28" s="76"/>
      <c r="K28" s="74"/>
      <c r="L28" s="74"/>
      <c r="M28" s="74"/>
      <c r="N28" s="74"/>
      <c r="O28" s="74"/>
      <c r="P28" s="74"/>
      <c r="Q28" s="6"/>
      <c r="R28" s="6"/>
    </row>
    <row r="29" spans="1:18">
      <c r="A29" s="72"/>
      <c r="B29" s="75"/>
      <c r="C29" s="75"/>
      <c r="D29" s="75"/>
      <c r="E29" s="75"/>
      <c r="F29" s="75"/>
      <c r="G29" s="73"/>
      <c r="H29" s="75"/>
      <c r="I29" s="75"/>
      <c r="J29" s="76"/>
      <c r="K29" s="74"/>
      <c r="L29" s="74"/>
      <c r="M29" s="74"/>
      <c r="N29" s="74"/>
      <c r="O29" s="74"/>
      <c r="P29" s="74"/>
      <c r="Q29" s="6"/>
      <c r="R29" s="6"/>
    </row>
    <row r="30" spans="1:18">
      <c r="A30" s="72"/>
      <c r="B30" s="75"/>
      <c r="C30" s="75"/>
      <c r="D30" s="75"/>
      <c r="E30" s="75"/>
      <c r="F30" s="75"/>
      <c r="G30" s="73"/>
      <c r="H30" s="75"/>
      <c r="I30" s="75"/>
      <c r="J30" s="76"/>
      <c r="K30" s="74"/>
      <c r="L30" s="74"/>
      <c r="M30" s="74"/>
      <c r="N30" s="74"/>
      <c r="O30" s="74"/>
      <c r="P30" s="74"/>
      <c r="Q30" s="6"/>
      <c r="R30" s="6"/>
    </row>
    <row r="31" spans="1:18">
      <c r="A31" s="72"/>
      <c r="B31" s="75"/>
      <c r="C31" s="75"/>
      <c r="D31" s="75"/>
      <c r="E31" s="75"/>
      <c r="F31" s="75"/>
      <c r="G31" s="73"/>
      <c r="H31" s="75"/>
      <c r="I31" s="75"/>
      <c r="J31" s="76"/>
      <c r="K31" s="74"/>
      <c r="L31" s="74"/>
      <c r="M31" s="74"/>
      <c r="N31" s="74"/>
      <c r="O31" s="74"/>
      <c r="P31" s="74"/>
      <c r="Q31" s="6"/>
      <c r="R31" s="6"/>
    </row>
    <row r="32" spans="1:18">
      <c r="A32" s="72"/>
      <c r="B32" s="75"/>
      <c r="C32" s="75"/>
      <c r="D32" s="75"/>
      <c r="E32" s="75"/>
      <c r="F32" s="75"/>
      <c r="G32" s="73"/>
      <c r="H32" s="75"/>
      <c r="I32" s="75"/>
      <c r="J32" s="76"/>
      <c r="K32" s="74"/>
      <c r="L32" s="74"/>
      <c r="M32" s="74"/>
      <c r="N32" s="74"/>
      <c r="O32" s="74"/>
      <c r="P32" s="74"/>
      <c r="Q32" s="6"/>
      <c r="R32" s="6"/>
    </row>
    <row r="33" spans="1:18">
      <c r="A33" s="72"/>
      <c r="B33" s="75"/>
      <c r="C33" s="75"/>
      <c r="D33" s="75"/>
      <c r="E33" s="75"/>
      <c r="F33" s="75"/>
      <c r="G33" s="73"/>
      <c r="H33" s="75"/>
      <c r="I33" s="75"/>
      <c r="J33" s="76"/>
      <c r="K33" s="74"/>
      <c r="L33" s="74"/>
      <c r="M33" s="74"/>
      <c r="N33" s="74"/>
      <c r="O33" s="74"/>
      <c r="P33" s="74"/>
      <c r="Q33" s="6"/>
      <c r="R33" s="6"/>
    </row>
    <row r="34" spans="1:18">
      <c r="A34" s="72"/>
      <c r="B34" s="75"/>
      <c r="C34" s="75"/>
      <c r="D34" s="75"/>
      <c r="E34" s="75"/>
      <c r="F34" s="75"/>
      <c r="G34" s="73"/>
      <c r="H34" s="75"/>
      <c r="I34" s="75"/>
      <c r="J34" s="76"/>
      <c r="K34" s="74"/>
      <c r="L34" s="74"/>
      <c r="M34" s="74"/>
      <c r="N34" s="74"/>
      <c r="O34" s="74"/>
      <c r="P34" s="74"/>
      <c r="Q34" s="6"/>
      <c r="R34" s="6"/>
    </row>
    <row r="35" spans="1:18">
      <c r="A35" s="72"/>
      <c r="B35" s="75"/>
      <c r="C35" s="75"/>
      <c r="D35" s="75"/>
      <c r="E35" s="75"/>
      <c r="F35" s="75"/>
      <c r="G35" s="73"/>
      <c r="H35" s="75"/>
      <c r="I35" s="75"/>
      <c r="J35" s="76"/>
      <c r="K35" s="74"/>
      <c r="L35" s="74"/>
      <c r="M35" s="74"/>
      <c r="N35" s="74"/>
      <c r="O35" s="74"/>
      <c r="P35" s="74"/>
      <c r="Q35" s="6"/>
      <c r="R35" s="6"/>
    </row>
    <row r="36" spans="1:18">
      <c r="A36" s="72"/>
      <c r="B36" s="75"/>
      <c r="C36" s="75"/>
      <c r="D36" s="75"/>
      <c r="E36" s="75"/>
      <c r="F36" s="75"/>
      <c r="G36" s="73"/>
      <c r="H36" s="75"/>
      <c r="I36" s="75"/>
      <c r="J36" s="76"/>
      <c r="K36" s="74"/>
      <c r="L36" s="74"/>
      <c r="M36" s="74"/>
      <c r="N36" s="74"/>
      <c r="O36" s="74"/>
      <c r="P36" s="74"/>
      <c r="Q36" s="6"/>
      <c r="R36" s="6"/>
    </row>
    <row r="37" spans="1:18">
      <c r="A37" s="72"/>
      <c r="B37" s="75"/>
      <c r="C37" s="75"/>
      <c r="D37" s="75"/>
      <c r="E37" s="75"/>
      <c r="F37" s="75"/>
      <c r="G37" s="73"/>
      <c r="H37" s="75"/>
      <c r="I37" s="75"/>
      <c r="J37" s="75"/>
      <c r="K37" s="74"/>
      <c r="L37" s="74"/>
      <c r="M37" s="74"/>
      <c r="N37" s="74"/>
      <c r="O37" s="74"/>
      <c r="P37" s="74"/>
      <c r="Q37" s="6"/>
      <c r="R37" s="6"/>
    </row>
    <row r="38" spans="1:18">
      <c r="A38" s="72"/>
      <c r="B38" s="75"/>
      <c r="C38" s="75"/>
      <c r="D38" s="75"/>
      <c r="E38" s="75"/>
      <c r="F38" s="75"/>
      <c r="G38" s="73"/>
      <c r="H38" s="75"/>
      <c r="I38" s="75"/>
      <c r="J38" s="75"/>
      <c r="K38" s="74"/>
      <c r="L38" s="74"/>
      <c r="M38" s="74"/>
      <c r="N38" s="74"/>
      <c r="O38" s="74"/>
      <c r="P38" s="74"/>
      <c r="Q38" s="6"/>
      <c r="R38" s="6"/>
    </row>
    <row r="39" spans="1:18">
      <c r="A39" s="72"/>
      <c r="B39" s="75"/>
      <c r="C39" s="75"/>
      <c r="D39" s="75"/>
      <c r="E39" s="75"/>
      <c r="F39" s="75"/>
      <c r="G39" s="73"/>
      <c r="H39" s="75"/>
      <c r="I39" s="75"/>
      <c r="J39" s="75"/>
      <c r="K39" s="74"/>
      <c r="L39" s="74"/>
      <c r="M39" s="74"/>
      <c r="N39" s="74"/>
      <c r="O39" s="74"/>
      <c r="P39" s="74"/>
      <c r="Q39" s="6"/>
      <c r="R39" s="6"/>
    </row>
    <row r="40" spans="1:18">
      <c r="A40" s="72"/>
      <c r="B40" s="75"/>
      <c r="C40" s="75"/>
      <c r="D40" s="75"/>
      <c r="E40" s="75"/>
      <c r="F40" s="75"/>
      <c r="G40" s="73"/>
      <c r="H40" s="75"/>
      <c r="I40" s="75"/>
      <c r="J40" s="75"/>
      <c r="K40" s="74"/>
      <c r="L40" s="74"/>
      <c r="M40" s="74"/>
      <c r="N40" s="74"/>
      <c r="O40" s="74"/>
      <c r="P40" s="74"/>
      <c r="Q40" s="6"/>
      <c r="R40" s="6"/>
    </row>
    <row r="41" spans="1:18">
      <c r="A41" s="72"/>
      <c r="B41" s="75"/>
      <c r="C41" s="75"/>
      <c r="D41" s="75"/>
      <c r="E41" s="75"/>
      <c r="F41" s="75"/>
      <c r="G41" s="73"/>
      <c r="H41" s="75"/>
      <c r="I41" s="75"/>
      <c r="J41" s="75"/>
      <c r="K41" s="74"/>
      <c r="L41" s="74"/>
      <c r="M41" s="74"/>
      <c r="N41" s="74"/>
      <c r="O41" s="74"/>
      <c r="P41" s="74"/>
      <c r="Q41" s="6"/>
      <c r="R41" s="6"/>
    </row>
    <row r="42" spans="1:18">
      <c r="A42" s="72"/>
      <c r="B42" s="75"/>
      <c r="C42" s="75"/>
      <c r="D42" s="75"/>
      <c r="E42" s="75"/>
      <c r="F42" s="75"/>
      <c r="G42" s="73"/>
      <c r="H42" s="75"/>
      <c r="I42" s="75"/>
      <c r="J42" s="75"/>
      <c r="K42" s="74"/>
      <c r="L42" s="74"/>
      <c r="M42" s="74"/>
      <c r="N42" s="74"/>
      <c r="O42" s="74"/>
      <c r="P42" s="74"/>
      <c r="Q42" s="6"/>
      <c r="R42" s="6"/>
    </row>
    <row r="43" spans="1:18">
      <c r="A43" s="72"/>
      <c r="B43" s="74"/>
      <c r="C43" s="74"/>
      <c r="D43" s="74"/>
      <c r="E43" s="74"/>
      <c r="F43" s="74"/>
      <c r="G43" s="77"/>
      <c r="H43" s="74"/>
      <c r="I43" s="74"/>
      <c r="J43" s="74"/>
      <c r="K43" s="74"/>
      <c r="L43" s="74"/>
      <c r="M43" s="74"/>
      <c r="N43" s="74"/>
      <c r="O43" s="74"/>
      <c r="P43" s="74"/>
      <c r="Q43" s="6"/>
      <c r="R43" s="6"/>
    </row>
    <row r="44" spans="1:18">
      <c r="A44" s="72"/>
      <c r="B44" s="74"/>
      <c r="C44" s="74"/>
      <c r="D44" s="74"/>
      <c r="E44" s="74"/>
      <c r="F44" s="74"/>
      <c r="G44" s="77"/>
      <c r="H44" s="74"/>
      <c r="I44" s="74"/>
      <c r="J44" s="74"/>
      <c r="K44" s="74"/>
      <c r="L44" s="74"/>
      <c r="M44" s="74"/>
      <c r="N44" s="74"/>
      <c r="O44" s="74"/>
      <c r="P44" s="74"/>
      <c r="Q44" s="6"/>
      <c r="R44" s="6"/>
    </row>
    <row r="45" spans="1:18">
      <c r="A45" s="72"/>
      <c r="B45" s="74"/>
      <c r="C45" s="74"/>
      <c r="D45" s="74"/>
      <c r="E45" s="74"/>
      <c r="F45" s="74"/>
      <c r="G45" s="74"/>
      <c r="H45" s="74"/>
      <c r="I45" s="74"/>
      <c r="J45" s="74"/>
      <c r="K45" s="74"/>
      <c r="L45" s="74"/>
      <c r="M45" s="74"/>
      <c r="N45" s="74"/>
      <c r="O45" s="74"/>
      <c r="P45" s="74"/>
      <c r="Q45" s="6"/>
      <c r="R45" s="6"/>
    </row>
    <row r="46" spans="1:18">
      <c r="A46" s="72"/>
      <c r="B46" s="74"/>
      <c r="C46" s="74"/>
      <c r="D46" s="74"/>
      <c r="E46" s="74"/>
      <c r="F46" s="74"/>
      <c r="G46" s="74"/>
      <c r="H46" s="74"/>
      <c r="I46" s="74"/>
      <c r="J46" s="74"/>
      <c r="K46" s="74"/>
      <c r="L46" s="74"/>
      <c r="M46" s="74"/>
      <c r="N46" s="74"/>
      <c r="O46" s="74"/>
      <c r="P46" s="74"/>
      <c r="Q46" s="6"/>
      <c r="R46" s="6"/>
    </row>
    <row r="47" spans="1:18">
      <c r="A47" s="72"/>
      <c r="B47" s="74"/>
      <c r="C47" s="74"/>
      <c r="D47" s="74"/>
      <c r="E47" s="74"/>
      <c r="F47" s="74"/>
      <c r="G47" s="74"/>
      <c r="H47" s="74"/>
      <c r="I47" s="74"/>
      <c r="J47" s="74"/>
      <c r="K47" s="74"/>
      <c r="L47" s="74"/>
      <c r="M47" s="74"/>
      <c r="N47" s="74"/>
      <c r="O47" s="74"/>
      <c r="P47" s="74"/>
      <c r="Q47" s="6"/>
      <c r="R47" s="6"/>
    </row>
    <row r="48" spans="1:18">
      <c r="A48" s="72"/>
      <c r="B48" s="74"/>
      <c r="C48" s="74"/>
      <c r="D48" s="74"/>
      <c r="E48" s="74"/>
      <c r="F48" s="74"/>
      <c r="G48" s="74"/>
      <c r="H48" s="74"/>
      <c r="I48" s="74"/>
      <c r="J48" s="74"/>
      <c r="K48" s="74"/>
      <c r="L48" s="74"/>
      <c r="M48" s="74"/>
      <c r="N48" s="74"/>
      <c r="O48" s="74"/>
      <c r="P48" s="74"/>
      <c r="Q48" s="6"/>
      <c r="R48" s="6"/>
    </row>
    <row r="49" spans="1:18">
      <c r="A49" s="72"/>
      <c r="B49" s="74"/>
      <c r="C49" s="74"/>
      <c r="D49" s="74"/>
      <c r="E49" s="74"/>
      <c r="F49" s="74"/>
      <c r="G49" s="74"/>
      <c r="H49" s="74"/>
      <c r="I49" s="74"/>
      <c r="J49" s="74"/>
      <c r="K49" s="74"/>
      <c r="L49" s="74"/>
      <c r="M49" s="74"/>
      <c r="N49" s="74"/>
      <c r="O49" s="74"/>
      <c r="P49" s="74"/>
      <c r="Q49" s="6"/>
      <c r="R49" s="6"/>
    </row>
    <row r="50" spans="1:18">
      <c r="A50" s="74"/>
      <c r="B50" s="74"/>
      <c r="C50" s="74"/>
      <c r="D50" s="74"/>
      <c r="E50" s="74"/>
      <c r="F50" s="74"/>
      <c r="G50" s="74"/>
      <c r="H50" s="74"/>
      <c r="I50" s="74"/>
      <c r="J50" s="74"/>
      <c r="K50" s="74"/>
      <c r="L50" s="74"/>
      <c r="M50" s="74"/>
      <c r="N50" s="74"/>
      <c r="O50" s="74"/>
      <c r="P50" s="74"/>
      <c r="Q50" s="6"/>
      <c r="R50" s="6"/>
    </row>
    <row r="51" spans="1:18">
      <c r="A51" s="78"/>
      <c r="B51" s="78"/>
      <c r="C51" s="78"/>
      <c r="D51" s="78"/>
      <c r="E51" s="78"/>
      <c r="F51" s="78"/>
      <c r="G51" s="78"/>
      <c r="H51" s="78"/>
      <c r="I51" s="78"/>
      <c r="J51" s="78"/>
      <c r="K51" s="78"/>
      <c r="L51" s="78"/>
      <c r="M51" s="78"/>
      <c r="N51" s="78"/>
      <c r="O51" s="78"/>
      <c r="P51" s="78"/>
    </row>
    <row r="52" spans="1:18">
      <c r="A52" s="78"/>
      <c r="B52" s="78"/>
      <c r="C52" s="78"/>
      <c r="D52" s="78"/>
      <c r="E52" s="78"/>
      <c r="F52" s="78"/>
      <c r="G52" s="78"/>
      <c r="H52" s="78"/>
      <c r="I52" s="78"/>
      <c r="J52" s="78"/>
      <c r="K52" s="78"/>
      <c r="L52" s="78"/>
      <c r="M52" s="78"/>
      <c r="N52" s="78"/>
      <c r="O52" s="78"/>
      <c r="P52" s="78"/>
    </row>
    <row r="53" spans="1:18">
      <c r="A53" s="78"/>
      <c r="B53" s="78"/>
      <c r="C53" s="78"/>
      <c r="D53" s="78"/>
      <c r="E53" s="78"/>
      <c r="F53" s="78"/>
      <c r="G53" s="78"/>
      <c r="H53" s="78"/>
      <c r="I53" s="78"/>
      <c r="J53" s="78"/>
      <c r="K53" s="78"/>
      <c r="L53" s="78"/>
      <c r="M53" s="78"/>
      <c r="N53" s="78"/>
      <c r="O53" s="78"/>
      <c r="P53" s="78"/>
    </row>
    <row r="54" spans="1:18">
      <c r="A54" s="78"/>
      <c r="B54" s="78"/>
      <c r="C54" s="78"/>
      <c r="D54" s="78"/>
      <c r="E54" s="78"/>
      <c r="F54" s="78"/>
      <c r="G54" s="78"/>
      <c r="H54" s="78"/>
      <c r="I54" s="78"/>
      <c r="J54" s="78"/>
      <c r="K54" s="78"/>
      <c r="L54" s="78"/>
      <c r="M54" s="78"/>
      <c r="N54" s="78"/>
      <c r="O54" s="78"/>
      <c r="P54" s="78"/>
    </row>
    <row r="55" spans="1:18">
      <c r="A55" s="78"/>
      <c r="B55" s="78"/>
      <c r="C55" s="78"/>
      <c r="D55" s="78"/>
      <c r="E55" s="78"/>
      <c r="F55" s="78"/>
      <c r="G55" s="78"/>
      <c r="H55" s="78"/>
      <c r="I55" s="78"/>
      <c r="J55" s="78"/>
      <c r="K55" s="78"/>
      <c r="L55" s="78"/>
      <c r="M55" s="78"/>
      <c r="N55" s="78"/>
      <c r="O55" s="78"/>
      <c r="P55" s="78"/>
    </row>
    <row r="56" spans="1:18">
      <c r="A56" s="78"/>
      <c r="B56" s="78"/>
      <c r="C56" s="78"/>
      <c r="D56" s="78"/>
      <c r="E56" s="78"/>
      <c r="F56" s="78"/>
      <c r="G56" s="78"/>
      <c r="H56" s="78"/>
      <c r="I56" s="78"/>
      <c r="J56" s="78"/>
      <c r="K56" s="78"/>
      <c r="L56" s="78"/>
      <c r="M56" s="78"/>
      <c r="N56" s="78"/>
      <c r="O56" s="78"/>
      <c r="P56" s="78"/>
    </row>
    <row r="57" spans="1:18">
      <c r="A57" s="78"/>
      <c r="B57" s="78"/>
      <c r="C57" s="78"/>
      <c r="D57" s="78"/>
      <c r="E57" s="78"/>
      <c r="F57" s="78"/>
      <c r="G57" s="78"/>
      <c r="H57" s="78"/>
      <c r="I57" s="78"/>
      <c r="J57" s="78"/>
      <c r="K57" s="78"/>
      <c r="L57" s="78"/>
      <c r="M57" s="78"/>
      <c r="N57" s="78"/>
      <c r="O57" s="78"/>
      <c r="P57" s="78"/>
    </row>
    <row r="58" spans="1:18">
      <c r="A58" s="78"/>
      <c r="B58" s="78"/>
      <c r="C58" s="78"/>
      <c r="D58" s="78"/>
      <c r="E58" s="78"/>
      <c r="F58" s="78"/>
      <c r="G58" s="78"/>
      <c r="H58" s="78"/>
      <c r="I58" s="78"/>
      <c r="J58" s="78"/>
      <c r="K58" s="78"/>
      <c r="L58" s="78"/>
      <c r="M58" s="78"/>
      <c r="N58" s="78"/>
      <c r="O58" s="78"/>
      <c r="P58" s="78"/>
    </row>
    <row r="59" spans="1:18">
      <c r="A59" s="78"/>
      <c r="B59" s="78"/>
      <c r="C59" s="78"/>
      <c r="D59" s="78"/>
      <c r="E59" s="78"/>
      <c r="F59" s="78"/>
      <c r="G59" s="78"/>
      <c r="H59" s="78"/>
      <c r="I59" s="78"/>
      <c r="J59" s="78"/>
      <c r="K59" s="78"/>
      <c r="L59" s="78"/>
      <c r="M59" s="78"/>
      <c r="N59" s="78"/>
      <c r="O59" s="78"/>
      <c r="P59" s="78"/>
    </row>
    <row r="60" spans="1:18">
      <c r="A60" s="78"/>
      <c r="B60" s="78"/>
      <c r="C60" s="78"/>
      <c r="D60" s="78"/>
      <c r="E60" s="78"/>
      <c r="F60" s="78"/>
      <c r="G60" s="78"/>
      <c r="H60" s="78"/>
      <c r="I60" s="78"/>
      <c r="J60" s="78"/>
      <c r="K60" s="78"/>
      <c r="L60" s="78"/>
      <c r="M60" s="78"/>
      <c r="N60" s="78"/>
      <c r="O60" s="78"/>
      <c r="P60" s="78"/>
    </row>
    <row r="61" spans="1:18">
      <c r="A61" s="78"/>
      <c r="B61" s="78"/>
      <c r="C61" s="78"/>
      <c r="D61" s="78"/>
      <c r="E61" s="78"/>
      <c r="F61" s="78"/>
      <c r="G61" s="78"/>
      <c r="H61" s="78"/>
      <c r="I61" s="78"/>
      <c r="J61" s="78"/>
      <c r="K61" s="78"/>
      <c r="L61" s="78"/>
      <c r="M61" s="78"/>
      <c r="N61" s="78"/>
      <c r="O61" s="78"/>
      <c r="P61" s="78"/>
    </row>
    <row r="62" spans="1:18">
      <c r="A62" s="78"/>
      <c r="B62" s="78"/>
      <c r="C62" s="78"/>
      <c r="D62" s="78"/>
      <c r="E62" s="78"/>
      <c r="F62" s="78"/>
      <c r="G62" s="78"/>
      <c r="H62" s="78"/>
      <c r="I62" s="78"/>
      <c r="J62" s="78"/>
      <c r="K62" s="78"/>
      <c r="L62" s="78"/>
      <c r="M62" s="78"/>
      <c r="N62" s="78"/>
      <c r="O62" s="78"/>
      <c r="P62" s="78"/>
    </row>
    <row r="63" spans="1:18">
      <c r="A63" s="78"/>
      <c r="B63" s="78"/>
      <c r="C63" s="78"/>
      <c r="D63" s="78"/>
      <c r="E63" s="78"/>
      <c r="F63" s="78"/>
      <c r="G63" s="78"/>
      <c r="H63" s="78"/>
      <c r="I63" s="78"/>
      <c r="J63" s="78"/>
      <c r="K63" s="78"/>
      <c r="L63" s="78"/>
      <c r="M63" s="78"/>
      <c r="N63" s="78"/>
      <c r="O63" s="78"/>
      <c r="P63" s="78"/>
    </row>
    <row r="64" spans="1:18">
      <c r="A64" s="78"/>
      <c r="B64" s="78"/>
      <c r="C64" s="78"/>
      <c r="D64" s="78"/>
      <c r="E64" s="78"/>
      <c r="F64" s="78"/>
      <c r="G64" s="78"/>
      <c r="H64" s="78"/>
      <c r="I64" s="78"/>
      <c r="J64" s="78"/>
      <c r="K64" s="78"/>
      <c r="L64" s="78"/>
      <c r="M64" s="78"/>
      <c r="N64" s="78"/>
      <c r="O64" s="78"/>
      <c r="P64" s="78"/>
    </row>
    <row r="65" spans="1:16">
      <c r="A65" s="78"/>
      <c r="B65" s="78"/>
      <c r="C65" s="78"/>
      <c r="D65" s="78"/>
      <c r="E65" s="78"/>
      <c r="F65" s="78"/>
      <c r="G65" s="78"/>
      <c r="H65" s="78"/>
      <c r="I65" s="78"/>
      <c r="J65" s="78"/>
      <c r="K65" s="78"/>
      <c r="L65" s="78"/>
      <c r="M65" s="78"/>
      <c r="N65" s="78"/>
      <c r="O65" s="78"/>
      <c r="P65" s="78"/>
    </row>
    <row r="66" spans="1:16">
      <c r="A66" s="78"/>
      <c r="B66" s="78"/>
      <c r="C66" s="78"/>
      <c r="D66" s="78"/>
      <c r="E66" s="78"/>
      <c r="F66" s="78"/>
      <c r="G66" s="78"/>
      <c r="H66" s="78"/>
      <c r="I66" s="78"/>
      <c r="J66" s="78"/>
      <c r="K66" s="78"/>
      <c r="L66" s="78"/>
      <c r="M66" s="78"/>
      <c r="N66" s="78"/>
      <c r="O66" s="78"/>
      <c r="P66" s="78"/>
    </row>
    <row r="67" spans="1:16">
      <c r="A67" s="78"/>
      <c r="B67" s="78"/>
      <c r="C67" s="78"/>
      <c r="D67" s="78"/>
      <c r="E67" s="78"/>
      <c r="F67" s="78"/>
      <c r="G67" s="78"/>
      <c r="H67" s="78"/>
      <c r="I67" s="78"/>
      <c r="J67" s="78"/>
      <c r="K67" s="78"/>
      <c r="L67" s="78"/>
      <c r="M67" s="78"/>
      <c r="N67" s="78"/>
      <c r="O67" s="78"/>
      <c r="P67" s="78"/>
    </row>
    <row r="68" spans="1:16">
      <c r="A68" s="78"/>
      <c r="B68" s="78"/>
      <c r="C68" s="78"/>
      <c r="D68" s="78"/>
      <c r="E68" s="78"/>
      <c r="F68" s="78"/>
      <c r="G68" s="78"/>
      <c r="H68" s="78"/>
      <c r="I68" s="78"/>
      <c r="J68" s="78"/>
      <c r="K68" s="78"/>
      <c r="L68" s="78"/>
      <c r="M68" s="78"/>
      <c r="N68" s="78"/>
      <c r="O68" s="78"/>
      <c r="P68" s="78"/>
    </row>
    <row r="69" spans="1:16">
      <c r="A69" s="78"/>
      <c r="B69" s="78"/>
      <c r="C69" s="78"/>
      <c r="D69" s="78"/>
      <c r="E69" s="78"/>
      <c r="F69" s="78"/>
      <c r="G69" s="78"/>
      <c r="H69" s="78"/>
      <c r="I69" s="78"/>
      <c r="J69" s="78"/>
      <c r="K69" s="78"/>
      <c r="L69" s="78"/>
      <c r="M69" s="78"/>
      <c r="N69" s="78"/>
      <c r="O69" s="78"/>
      <c r="P69" s="78"/>
    </row>
    <row r="70" spans="1:16">
      <c r="A70" s="78"/>
      <c r="B70" s="78"/>
      <c r="C70" s="78"/>
      <c r="D70" s="78"/>
      <c r="E70" s="78"/>
      <c r="F70" s="78"/>
      <c r="G70" s="78"/>
      <c r="H70" s="78"/>
      <c r="I70" s="78"/>
      <c r="J70" s="78"/>
      <c r="K70" s="78"/>
      <c r="L70" s="78"/>
      <c r="M70" s="78"/>
      <c r="N70" s="78"/>
      <c r="O70" s="78"/>
      <c r="P70" s="78"/>
    </row>
    <row r="71" spans="1:16">
      <c r="A71" s="78"/>
      <c r="B71" s="78"/>
      <c r="C71" s="78"/>
      <c r="D71" s="78"/>
      <c r="E71" s="78"/>
      <c r="F71" s="78"/>
      <c r="G71" s="78"/>
      <c r="H71" s="78"/>
      <c r="I71" s="78"/>
      <c r="J71" s="78"/>
      <c r="K71" s="78"/>
      <c r="L71" s="78"/>
      <c r="M71" s="78"/>
      <c r="N71" s="78"/>
      <c r="O71" s="78"/>
      <c r="P71" s="78"/>
    </row>
    <row r="72" spans="1:16">
      <c r="A72" s="78"/>
      <c r="B72" s="78"/>
      <c r="C72" s="78"/>
      <c r="D72" s="78"/>
      <c r="E72" s="78"/>
      <c r="F72" s="78"/>
      <c r="G72" s="78"/>
      <c r="H72" s="78"/>
      <c r="I72" s="78"/>
      <c r="J72" s="78"/>
      <c r="K72" s="78"/>
      <c r="L72" s="78"/>
      <c r="M72" s="78"/>
      <c r="N72" s="78"/>
      <c r="O72" s="78"/>
      <c r="P72" s="78"/>
    </row>
    <row r="73" spans="1:16">
      <c r="A73" s="78"/>
      <c r="B73" s="78"/>
      <c r="C73" s="78"/>
      <c r="D73" s="78"/>
      <c r="E73" s="78"/>
      <c r="F73" s="78"/>
      <c r="G73" s="78"/>
      <c r="H73" s="78"/>
      <c r="I73" s="78"/>
      <c r="J73" s="78"/>
      <c r="K73" s="78"/>
      <c r="L73" s="78"/>
      <c r="M73" s="78"/>
      <c r="N73" s="78"/>
      <c r="O73" s="78"/>
      <c r="P73" s="78"/>
    </row>
    <row r="74" spans="1:16">
      <c r="A74" s="78"/>
      <c r="B74" s="78"/>
      <c r="C74" s="78"/>
      <c r="D74" s="78"/>
      <c r="E74" s="78"/>
      <c r="F74" s="78"/>
      <c r="G74" s="78"/>
      <c r="H74" s="78"/>
      <c r="I74" s="78"/>
      <c r="J74" s="78"/>
      <c r="K74" s="78"/>
      <c r="L74" s="78"/>
      <c r="M74" s="78"/>
      <c r="N74" s="78"/>
      <c r="O74" s="78"/>
      <c r="P74" s="78"/>
    </row>
    <row r="75" spans="1:16">
      <c r="A75" s="78"/>
      <c r="B75" s="78"/>
      <c r="C75" s="78"/>
      <c r="D75" s="78"/>
      <c r="E75" s="78"/>
      <c r="F75" s="78"/>
      <c r="G75" s="78"/>
      <c r="H75" s="78"/>
      <c r="I75" s="78"/>
      <c r="J75" s="78"/>
      <c r="K75" s="78"/>
      <c r="L75" s="78"/>
      <c r="M75" s="78"/>
      <c r="N75" s="78"/>
      <c r="O75" s="78"/>
      <c r="P75" s="78"/>
    </row>
    <row r="76" spans="1:16">
      <c r="A76" s="78"/>
      <c r="B76" s="78"/>
      <c r="C76" s="78"/>
      <c r="D76" s="78"/>
      <c r="E76" s="78"/>
      <c r="F76" s="78"/>
      <c r="G76" s="78"/>
      <c r="H76" s="78"/>
      <c r="I76" s="78"/>
      <c r="J76" s="78"/>
      <c r="K76" s="78"/>
      <c r="L76" s="78"/>
      <c r="M76" s="78"/>
      <c r="N76" s="78"/>
      <c r="O76" s="78"/>
      <c r="P76" s="78"/>
    </row>
    <row r="77" spans="1:16">
      <c r="A77" s="78"/>
      <c r="B77" s="78"/>
      <c r="C77" s="78"/>
      <c r="D77" s="78"/>
      <c r="E77" s="78"/>
      <c r="F77" s="78"/>
      <c r="G77" s="78"/>
      <c r="H77" s="78"/>
      <c r="I77" s="78"/>
      <c r="J77" s="78"/>
      <c r="K77" s="78"/>
      <c r="L77" s="78"/>
      <c r="M77" s="78"/>
      <c r="N77" s="78"/>
      <c r="O77" s="78"/>
      <c r="P77" s="78"/>
    </row>
    <row r="78" spans="1:16">
      <c r="A78" s="78"/>
      <c r="B78" s="78"/>
      <c r="C78" s="78"/>
      <c r="D78" s="78"/>
      <c r="E78" s="78"/>
      <c r="F78" s="78"/>
      <c r="G78" s="78"/>
      <c r="H78" s="78"/>
      <c r="I78" s="78"/>
      <c r="J78" s="78"/>
      <c r="K78" s="78"/>
      <c r="L78" s="78"/>
      <c r="M78" s="78"/>
      <c r="N78" s="78"/>
      <c r="O78" s="78"/>
      <c r="P78" s="78"/>
    </row>
    <row r="79" spans="1:16">
      <c r="A79" s="78"/>
      <c r="B79" s="78"/>
      <c r="C79" s="78"/>
      <c r="D79" s="78"/>
      <c r="E79" s="78"/>
      <c r="F79" s="78"/>
      <c r="G79" s="78"/>
      <c r="H79" s="78"/>
      <c r="I79" s="78"/>
      <c r="J79" s="78"/>
      <c r="K79" s="78"/>
      <c r="L79" s="78"/>
      <c r="M79" s="78"/>
      <c r="N79" s="78"/>
      <c r="O79" s="78"/>
      <c r="P79" s="78"/>
    </row>
    <row r="80" spans="1:16">
      <c r="A80" s="78"/>
      <c r="B80" s="78"/>
      <c r="C80" s="78"/>
      <c r="D80" s="78"/>
      <c r="E80" s="78"/>
      <c r="F80" s="78"/>
      <c r="G80" s="78"/>
      <c r="H80" s="78"/>
      <c r="I80" s="78"/>
      <c r="J80" s="78"/>
      <c r="K80" s="78"/>
      <c r="L80" s="78"/>
      <c r="M80" s="78"/>
      <c r="N80" s="78"/>
      <c r="O80" s="78"/>
      <c r="P80" s="78"/>
    </row>
    <row r="81" spans="1:16">
      <c r="A81" s="78"/>
      <c r="B81" s="78"/>
      <c r="C81" s="78"/>
      <c r="D81" s="78"/>
      <c r="E81" s="78"/>
      <c r="F81" s="78"/>
      <c r="G81" s="78"/>
      <c r="H81" s="78"/>
      <c r="I81" s="78"/>
      <c r="J81" s="78"/>
      <c r="K81" s="78"/>
      <c r="L81" s="78"/>
      <c r="M81" s="78"/>
      <c r="N81" s="78"/>
      <c r="O81" s="78"/>
      <c r="P81" s="78"/>
    </row>
    <row r="82" spans="1:16">
      <c r="A82" s="78"/>
      <c r="B82" s="78"/>
      <c r="C82" s="78"/>
      <c r="D82" s="78"/>
      <c r="E82" s="78"/>
      <c r="F82" s="78"/>
      <c r="G82" s="78"/>
      <c r="H82" s="78"/>
      <c r="I82" s="78"/>
      <c r="J82" s="78"/>
      <c r="K82" s="78"/>
      <c r="L82" s="78"/>
      <c r="M82" s="78"/>
      <c r="N82" s="78"/>
      <c r="O82" s="78"/>
      <c r="P82" s="78"/>
    </row>
    <row r="83" spans="1:16">
      <c r="A83" s="78"/>
      <c r="B83" s="78"/>
      <c r="C83" s="78"/>
      <c r="D83" s="78"/>
      <c r="E83" s="78"/>
      <c r="F83" s="78"/>
      <c r="G83" s="78"/>
      <c r="H83" s="78"/>
      <c r="I83" s="78"/>
      <c r="J83" s="78"/>
      <c r="K83" s="78"/>
      <c r="L83" s="78"/>
      <c r="M83" s="78"/>
      <c r="N83" s="78"/>
      <c r="O83" s="78"/>
      <c r="P83" s="78"/>
    </row>
    <row r="84" spans="1:16">
      <c r="A84" s="78"/>
      <c r="B84" s="78"/>
      <c r="C84" s="78"/>
      <c r="D84" s="78"/>
      <c r="E84" s="78"/>
      <c r="F84" s="78"/>
      <c r="G84" s="78"/>
      <c r="H84" s="78"/>
      <c r="I84" s="78"/>
      <c r="J84" s="78"/>
      <c r="K84" s="78"/>
      <c r="L84" s="78"/>
      <c r="M84" s="78"/>
      <c r="N84" s="78"/>
      <c r="O84" s="78"/>
      <c r="P84" s="78"/>
    </row>
    <row r="85" spans="1:16">
      <c r="A85" s="78"/>
      <c r="B85" s="78"/>
      <c r="C85" s="78"/>
      <c r="D85" s="78"/>
      <c r="E85" s="78"/>
      <c r="F85" s="78"/>
      <c r="G85" s="78"/>
      <c r="H85" s="78"/>
      <c r="I85" s="78"/>
      <c r="J85" s="78"/>
      <c r="K85" s="78"/>
      <c r="L85" s="78"/>
      <c r="M85" s="78"/>
      <c r="N85" s="78"/>
      <c r="O85" s="78"/>
      <c r="P85" s="78"/>
    </row>
    <row r="86" spans="1:16">
      <c r="A86" s="78"/>
      <c r="B86" s="78"/>
      <c r="C86" s="78"/>
      <c r="D86" s="78"/>
      <c r="E86" s="78"/>
      <c r="F86" s="78"/>
      <c r="G86" s="78"/>
      <c r="H86" s="78"/>
      <c r="I86" s="78"/>
      <c r="J86" s="78"/>
      <c r="K86" s="78"/>
      <c r="L86" s="78"/>
      <c r="M86" s="78"/>
      <c r="N86" s="78"/>
      <c r="O86" s="78"/>
      <c r="P86" s="78"/>
    </row>
    <row r="87" spans="1:16">
      <c r="A87" s="78"/>
      <c r="B87" s="78"/>
      <c r="C87" s="78"/>
      <c r="D87" s="78"/>
      <c r="E87" s="78"/>
      <c r="F87" s="78"/>
      <c r="G87" s="78"/>
      <c r="H87" s="78"/>
      <c r="I87" s="78"/>
      <c r="J87" s="78"/>
      <c r="K87" s="78"/>
      <c r="L87" s="78"/>
      <c r="M87" s="78"/>
      <c r="N87" s="78"/>
      <c r="O87" s="78"/>
      <c r="P87" s="78"/>
    </row>
    <row r="88" spans="1:16">
      <c r="A88" s="78"/>
      <c r="B88" s="78"/>
      <c r="C88" s="78"/>
      <c r="D88" s="78"/>
      <c r="E88" s="78"/>
      <c r="F88" s="78"/>
      <c r="G88" s="78"/>
      <c r="H88" s="78"/>
      <c r="I88" s="78"/>
      <c r="J88" s="78"/>
      <c r="K88" s="78"/>
      <c r="L88" s="78"/>
      <c r="M88" s="78"/>
      <c r="N88" s="78"/>
      <c r="O88" s="78"/>
      <c r="P88" s="78"/>
    </row>
    <row r="89" spans="1:16">
      <c r="A89" s="78"/>
      <c r="B89" s="78"/>
      <c r="C89" s="78"/>
      <c r="D89" s="78"/>
      <c r="E89" s="78"/>
      <c r="F89" s="78"/>
      <c r="G89" s="78"/>
      <c r="H89" s="78"/>
      <c r="I89" s="78"/>
      <c r="J89" s="78"/>
      <c r="K89" s="78"/>
      <c r="L89" s="78"/>
      <c r="M89" s="78"/>
      <c r="N89" s="78"/>
      <c r="O89" s="78"/>
      <c r="P89" s="78"/>
    </row>
    <row r="90" spans="1:16">
      <c r="A90" s="78"/>
      <c r="B90" s="78"/>
      <c r="C90" s="78"/>
      <c r="D90" s="78"/>
      <c r="E90" s="78"/>
      <c r="F90" s="78"/>
      <c r="G90" s="78"/>
      <c r="H90" s="78"/>
      <c r="I90" s="78"/>
      <c r="J90" s="78"/>
      <c r="K90" s="78"/>
      <c r="L90" s="78"/>
      <c r="M90" s="78"/>
      <c r="N90" s="78"/>
      <c r="O90" s="78"/>
      <c r="P90" s="78"/>
    </row>
    <row r="91" spans="1:16">
      <c r="A91" s="78"/>
      <c r="B91" s="78"/>
      <c r="C91" s="78"/>
      <c r="D91" s="78"/>
      <c r="E91" s="78"/>
      <c r="F91" s="78"/>
      <c r="G91" s="78"/>
      <c r="H91" s="78"/>
      <c r="I91" s="78"/>
      <c r="J91" s="78"/>
      <c r="K91" s="78"/>
      <c r="L91" s="78"/>
      <c r="M91" s="78"/>
      <c r="N91" s="78"/>
      <c r="O91" s="78"/>
      <c r="P91" s="78"/>
    </row>
    <row r="92" spans="1:16">
      <c r="A92" s="78"/>
      <c r="B92" s="78"/>
      <c r="C92" s="78"/>
      <c r="D92" s="78"/>
      <c r="E92" s="78"/>
      <c r="F92" s="78"/>
      <c r="G92" s="78"/>
      <c r="H92" s="78"/>
      <c r="I92" s="78"/>
      <c r="J92" s="78"/>
      <c r="K92" s="78"/>
      <c r="L92" s="78"/>
      <c r="M92" s="78"/>
      <c r="N92" s="78"/>
      <c r="O92" s="78"/>
      <c r="P92" s="78"/>
    </row>
    <row r="93" spans="1:16">
      <c r="A93" s="78"/>
      <c r="B93" s="78"/>
      <c r="C93" s="78"/>
      <c r="D93" s="78"/>
      <c r="E93" s="78"/>
      <c r="F93" s="78"/>
      <c r="G93" s="78"/>
      <c r="H93" s="78"/>
      <c r="I93" s="78"/>
      <c r="J93" s="78"/>
      <c r="K93" s="78"/>
      <c r="L93" s="78"/>
      <c r="M93" s="78"/>
      <c r="N93" s="78"/>
      <c r="O93" s="78"/>
      <c r="P93" s="78"/>
    </row>
    <row r="94" spans="1:16">
      <c r="A94" s="78"/>
      <c r="B94" s="78"/>
      <c r="C94" s="78"/>
      <c r="D94" s="78"/>
      <c r="E94" s="78"/>
      <c r="F94" s="78"/>
      <c r="G94" s="78"/>
      <c r="H94" s="78"/>
      <c r="I94" s="78"/>
      <c r="J94" s="78"/>
      <c r="K94" s="78"/>
      <c r="L94" s="78"/>
      <c r="M94" s="78"/>
      <c r="N94" s="78"/>
      <c r="O94" s="78"/>
      <c r="P94" s="78"/>
    </row>
    <row r="95" spans="1:16">
      <c r="A95" s="78"/>
      <c r="B95" s="78"/>
      <c r="C95" s="78"/>
      <c r="D95" s="78"/>
      <c r="E95" s="78"/>
      <c r="F95" s="78"/>
      <c r="G95" s="78"/>
      <c r="H95" s="78"/>
      <c r="I95" s="78"/>
      <c r="J95" s="78"/>
      <c r="K95" s="78"/>
      <c r="L95" s="78"/>
      <c r="M95" s="78"/>
      <c r="N95" s="78"/>
      <c r="O95" s="78"/>
      <c r="P95" s="78"/>
    </row>
    <row r="96" spans="1:16">
      <c r="A96" s="78"/>
      <c r="B96" s="78"/>
      <c r="C96" s="78"/>
      <c r="D96" s="78"/>
      <c r="E96" s="78"/>
      <c r="F96" s="78"/>
      <c r="G96" s="78"/>
      <c r="H96" s="78"/>
      <c r="I96" s="78"/>
      <c r="J96" s="78"/>
      <c r="K96" s="78"/>
      <c r="L96" s="78"/>
      <c r="M96" s="78"/>
      <c r="N96" s="78"/>
      <c r="O96" s="78"/>
      <c r="P96" s="78"/>
    </row>
    <row r="97" spans="1:16">
      <c r="A97" s="78"/>
      <c r="B97" s="78"/>
      <c r="C97" s="78"/>
      <c r="D97" s="78"/>
      <c r="E97" s="78"/>
      <c r="F97" s="78"/>
      <c r="G97" s="78"/>
      <c r="H97" s="78"/>
      <c r="I97" s="78"/>
      <c r="J97" s="78"/>
      <c r="K97" s="78"/>
      <c r="L97" s="78"/>
      <c r="M97" s="78"/>
      <c r="N97" s="78"/>
      <c r="O97" s="78"/>
      <c r="P97" s="78"/>
    </row>
    <row r="98" spans="1:16">
      <c r="A98" s="78"/>
      <c r="B98" s="78"/>
      <c r="C98" s="78"/>
      <c r="D98" s="78"/>
      <c r="E98" s="78"/>
      <c r="F98" s="78"/>
      <c r="G98" s="78"/>
      <c r="H98" s="78"/>
      <c r="I98" s="78"/>
      <c r="J98" s="78"/>
      <c r="K98" s="78"/>
      <c r="L98" s="78"/>
      <c r="M98" s="78"/>
      <c r="N98" s="78"/>
      <c r="O98" s="78"/>
      <c r="P98" s="78"/>
    </row>
    <row r="99" spans="1:16">
      <c r="A99" s="78"/>
      <c r="B99" s="78"/>
      <c r="C99" s="78"/>
      <c r="D99" s="78"/>
      <c r="E99" s="78"/>
      <c r="F99" s="78"/>
      <c r="G99" s="78"/>
      <c r="H99" s="78"/>
      <c r="I99" s="78"/>
      <c r="J99" s="78"/>
      <c r="K99" s="78"/>
      <c r="L99" s="78"/>
      <c r="M99" s="78"/>
      <c r="N99" s="78"/>
      <c r="O99" s="78"/>
      <c r="P99" s="78"/>
    </row>
    <row r="100" spans="1:16">
      <c r="A100" s="78"/>
      <c r="B100" s="78"/>
      <c r="C100" s="78"/>
      <c r="D100" s="78"/>
      <c r="E100" s="78"/>
      <c r="F100" s="78"/>
      <c r="G100" s="78"/>
      <c r="H100" s="78"/>
      <c r="I100" s="78"/>
      <c r="J100" s="78"/>
      <c r="K100" s="78"/>
      <c r="L100" s="78"/>
      <c r="M100" s="78"/>
      <c r="N100" s="78"/>
      <c r="O100" s="78"/>
      <c r="P100" s="78"/>
    </row>
    <row r="101" spans="1:16">
      <c r="A101" s="78"/>
      <c r="B101" s="78"/>
      <c r="C101" s="78"/>
      <c r="D101" s="78"/>
      <c r="E101" s="78"/>
      <c r="F101" s="78"/>
      <c r="G101" s="78"/>
      <c r="H101" s="78"/>
      <c r="I101" s="78"/>
      <c r="J101" s="78"/>
      <c r="K101" s="78"/>
      <c r="L101" s="78"/>
      <c r="M101" s="78"/>
      <c r="N101" s="78"/>
      <c r="O101" s="78"/>
      <c r="P101" s="78"/>
    </row>
    <row r="102" spans="1:16">
      <c r="A102" s="78"/>
      <c r="B102" s="78"/>
      <c r="C102" s="78"/>
      <c r="D102" s="78"/>
      <c r="E102" s="78"/>
      <c r="F102" s="78"/>
      <c r="G102" s="78"/>
      <c r="H102" s="78"/>
      <c r="I102" s="78"/>
      <c r="J102" s="78"/>
      <c r="K102" s="78"/>
      <c r="L102" s="78"/>
      <c r="M102" s="78"/>
      <c r="N102" s="78"/>
      <c r="O102" s="78"/>
      <c r="P102" s="78"/>
    </row>
    <row r="103" spans="1:16">
      <c r="A103" s="78"/>
      <c r="B103" s="78"/>
      <c r="C103" s="78"/>
      <c r="D103" s="78"/>
      <c r="E103" s="78"/>
      <c r="F103" s="78"/>
      <c r="G103" s="78"/>
      <c r="H103" s="78"/>
      <c r="I103" s="78"/>
      <c r="J103" s="78"/>
      <c r="K103" s="78"/>
      <c r="L103" s="78"/>
      <c r="M103" s="78"/>
      <c r="N103" s="78"/>
      <c r="O103" s="78"/>
      <c r="P103" s="78"/>
    </row>
    <row r="104" spans="1:16">
      <c r="A104" s="78"/>
      <c r="B104" s="78"/>
      <c r="C104" s="78"/>
      <c r="D104" s="78"/>
      <c r="E104" s="78"/>
      <c r="F104" s="78"/>
      <c r="G104" s="78"/>
      <c r="H104" s="78"/>
      <c r="I104" s="78"/>
      <c r="J104" s="78"/>
      <c r="K104" s="78"/>
      <c r="L104" s="78"/>
      <c r="M104" s="78"/>
      <c r="N104" s="78"/>
      <c r="O104" s="78"/>
      <c r="P104" s="78"/>
    </row>
    <row r="105" spans="1:16">
      <c r="A105" s="78"/>
      <c r="B105" s="78"/>
      <c r="C105" s="78"/>
      <c r="D105" s="78"/>
      <c r="E105" s="78"/>
      <c r="F105" s="78"/>
      <c r="G105" s="78"/>
      <c r="H105" s="78"/>
      <c r="I105" s="78"/>
      <c r="J105" s="78"/>
      <c r="K105" s="78"/>
      <c r="L105" s="78"/>
      <c r="M105" s="78"/>
      <c r="N105" s="78"/>
      <c r="O105" s="78"/>
      <c r="P105" s="78"/>
    </row>
    <row r="106" spans="1:16">
      <c r="A106" s="78"/>
      <c r="B106" s="78"/>
      <c r="C106" s="78"/>
      <c r="D106" s="78"/>
      <c r="E106" s="78"/>
      <c r="F106" s="78"/>
      <c r="G106" s="78"/>
      <c r="H106" s="78"/>
      <c r="I106" s="78"/>
      <c r="J106" s="78"/>
      <c r="K106" s="78"/>
      <c r="L106" s="78"/>
      <c r="M106" s="78"/>
      <c r="N106" s="78"/>
      <c r="O106" s="78"/>
      <c r="P106" s="78"/>
    </row>
    <row r="107" spans="1:16">
      <c r="A107" s="78"/>
      <c r="B107" s="78"/>
      <c r="C107" s="78"/>
      <c r="D107" s="78"/>
      <c r="E107" s="78"/>
      <c r="F107" s="78"/>
      <c r="G107" s="78"/>
      <c r="H107" s="78"/>
      <c r="I107" s="78"/>
      <c r="J107" s="78"/>
      <c r="K107" s="78"/>
      <c r="L107" s="78"/>
      <c r="M107" s="78"/>
      <c r="N107" s="78"/>
      <c r="O107" s="78"/>
      <c r="P107" s="78"/>
    </row>
    <row r="108" spans="1:16">
      <c r="A108" s="78"/>
      <c r="B108" s="78"/>
      <c r="C108" s="78"/>
      <c r="D108" s="78"/>
      <c r="E108" s="78"/>
      <c r="F108" s="78"/>
      <c r="G108" s="78"/>
      <c r="H108" s="78"/>
      <c r="I108" s="78"/>
      <c r="J108" s="78"/>
      <c r="K108" s="78"/>
      <c r="L108" s="78"/>
      <c r="M108" s="78"/>
      <c r="N108" s="78"/>
      <c r="O108" s="78"/>
      <c r="P108" s="78"/>
    </row>
    <row r="109" spans="1:16">
      <c r="A109" s="78"/>
      <c r="B109" s="78"/>
      <c r="C109" s="78"/>
      <c r="D109" s="78"/>
      <c r="E109" s="78"/>
      <c r="F109" s="78"/>
      <c r="G109" s="78"/>
      <c r="H109" s="78"/>
      <c r="I109" s="78"/>
      <c r="J109" s="78"/>
      <c r="K109" s="78"/>
      <c r="L109" s="78"/>
      <c r="M109" s="78"/>
      <c r="N109" s="78"/>
      <c r="O109" s="78"/>
      <c r="P109" s="78"/>
    </row>
    <row r="110" spans="1:16">
      <c r="A110" s="78"/>
      <c r="B110" s="78"/>
      <c r="C110" s="78"/>
      <c r="D110" s="78"/>
      <c r="E110" s="78"/>
      <c r="F110" s="78"/>
      <c r="G110" s="78"/>
      <c r="H110" s="78"/>
      <c r="I110" s="78"/>
      <c r="J110" s="78"/>
      <c r="K110" s="78"/>
      <c r="L110" s="78"/>
      <c r="M110" s="78"/>
      <c r="N110" s="78"/>
      <c r="O110" s="78"/>
      <c r="P110" s="78"/>
    </row>
    <row r="111" spans="1:16">
      <c r="A111" s="78"/>
      <c r="B111" s="78"/>
      <c r="C111" s="78"/>
      <c r="D111" s="78"/>
      <c r="E111" s="78"/>
      <c r="F111" s="78"/>
      <c r="G111" s="78"/>
      <c r="H111" s="78"/>
      <c r="I111" s="78"/>
      <c r="J111" s="78"/>
      <c r="K111" s="78"/>
      <c r="L111" s="78"/>
      <c r="M111" s="78"/>
      <c r="N111" s="78"/>
      <c r="O111" s="78"/>
      <c r="P111" s="78"/>
    </row>
    <row r="112" spans="1:16">
      <c r="A112" s="78"/>
      <c r="B112" s="78"/>
      <c r="C112" s="78"/>
      <c r="D112" s="78"/>
      <c r="E112" s="78"/>
      <c r="F112" s="78"/>
      <c r="G112" s="78"/>
      <c r="H112" s="78"/>
      <c r="I112" s="78"/>
      <c r="J112" s="78"/>
      <c r="K112" s="78"/>
      <c r="L112" s="78"/>
      <c r="M112" s="78"/>
      <c r="N112" s="78"/>
      <c r="O112" s="78"/>
      <c r="P112" s="78"/>
    </row>
    <row r="113" spans="1:16">
      <c r="A113" s="78"/>
      <c r="B113" s="78"/>
      <c r="C113" s="78"/>
      <c r="D113" s="78"/>
      <c r="E113" s="78"/>
      <c r="F113" s="78"/>
      <c r="G113" s="78"/>
      <c r="H113" s="78"/>
      <c r="I113" s="78"/>
      <c r="J113" s="78"/>
      <c r="K113" s="78"/>
      <c r="L113" s="78"/>
      <c r="M113" s="78"/>
      <c r="N113" s="78"/>
      <c r="O113" s="78"/>
      <c r="P113" s="78"/>
    </row>
    <row r="114" spans="1:16">
      <c r="A114" s="78"/>
      <c r="B114" s="78"/>
      <c r="C114" s="78"/>
      <c r="D114" s="78"/>
      <c r="E114" s="78"/>
      <c r="F114" s="78"/>
      <c r="G114" s="78"/>
      <c r="H114" s="78"/>
      <c r="I114" s="78"/>
      <c r="J114" s="78"/>
      <c r="K114" s="78"/>
      <c r="L114" s="78"/>
      <c r="M114" s="78"/>
      <c r="N114" s="78"/>
      <c r="O114" s="78"/>
      <c r="P114" s="78"/>
    </row>
    <row r="115" spans="1:16">
      <c r="A115" s="78"/>
      <c r="B115" s="78"/>
      <c r="C115" s="78"/>
      <c r="D115" s="78"/>
      <c r="E115" s="78"/>
      <c r="F115" s="78"/>
      <c r="G115" s="78"/>
      <c r="H115" s="78"/>
      <c r="I115" s="78"/>
      <c r="J115" s="78"/>
      <c r="K115" s="78"/>
      <c r="L115" s="78"/>
      <c r="M115" s="78"/>
      <c r="N115" s="78"/>
      <c r="O115" s="78"/>
      <c r="P115" s="78"/>
    </row>
    <row r="116" spans="1:16">
      <c r="A116" s="78"/>
      <c r="B116" s="78"/>
      <c r="C116" s="78"/>
      <c r="D116" s="78"/>
      <c r="E116" s="78"/>
      <c r="F116" s="78"/>
      <c r="G116" s="78"/>
      <c r="H116" s="78"/>
      <c r="I116" s="78"/>
      <c r="J116" s="78"/>
      <c r="K116" s="78"/>
      <c r="L116" s="78"/>
      <c r="M116" s="78"/>
      <c r="N116" s="78"/>
      <c r="O116" s="78"/>
      <c r="P116" s="78"/>
    </row>
    <row r="117" spans="1:16">
      <c r="A117" s="78"/>
      <c r="B117" s="78"/>
      <c r="C117" s="78"/>
      <c r="D117" s="78"/>
      <c r="E117" s="78"/>
      <c r="F117" s="78"/>
      <c r="G117" s="78"/>
      <c r="H117" s="78"/>
      <c r="I117" s="78"/>
      <c r="J117" s="78"/>
      <c r="K117" s="78"/>
      <c r="L117" s="78"/>
      <c r="M117" s="78"/>
      <c r="N117" s="78"/>
      <c r="O117" s="78"/>
      <c r="P117" s="78"/>
    </row>
    <row r="118" spans="1:16">
      <c r="A118" s="78"/>
      <c r="B118" s="78"/>
      <c r="C118" s="78"/>
      <c r="D118" s="78"/>
      <c r="E118" s="78"/>
      <c r="F118" s="78"/>
      <c r="G118" s="78"/>
      <c r="H118" s="78"/>
      <c r="I118" s="78"/>
      <c r="J118" s="78"/>
      <c r="K118" s="78"/>
      <c r="L118" s="78"/>
      <c r="M118" s="78"/>
      <c r="N118" s="78"/>
      <c r="O118" s="78"/>
      <c r="P118" s="78"/>
    </row>
    <row r="119" spans="1:16">
      <c r="A119" s="78"/>
      <c r="B119" s="78"/>
      <c r="C119" s="78"/>
      <c r="D119" s="78"/>
      <c r="E119" s="78"/>
      <c r="F119" s="78"/>
      <c r="G119" s="78"/>
      <c r="H119" s="78"/>
      <c r="I119" s="78"/>
      <c r="J119" s="78"/>
      <c r="K119" s="78"/>
      <c r="L119" s="78"/>
      <c r="M119" s="78"/>
      <c r="N119" s="78"/>
      <c r="O119" s="78"/>
      <c r="P119" s="78"/>
    </row>
    <row r="120" spans="1:16">
      <c r="A120" s="78"/>
      <c r="B120" s="78"/>
      <c r="C120" s="78"/>
      <c r="D120" s="78"/>
      <c r="E120" s="78"/>
      <c r="F120" s="78"/>
      <c r="G120" s="78"/>
      <c r="H120" s="78"/>
      <c r="I120" s="78"/>
      <c r="J120" s="78"/>
      <c r="K120" s="78"/>
      <c r="L120" s="78"/>
      <c r="M120" s="78"/>
      <c r="N120" s="78"/>
      <c r="O120" s="78"/>
      <c r="P120" s="78"/>
    </row>
    <row r="121" spans="1:16">
      <c r="A121" s="78"/>
      <c r="B121" s="78"/>
      <c r="C121" s="78"/>
      <c r="D121" s="78"/>
      <c r="E121" s="78"/>
      <c r="F121" s="78"/>
      <c r="G121" s="78"/>
      <c r="H121" s="78"/>
      <c r="I121" s="78"/>
      <c r="J121" s="78"/>
      <c r="K121" s="78"/>
      <c r="L121" s="78"/>
      <c r="M121" s="78"/>
      <c r="N121" s="78"/>
      <c r="O121" s="78"/>
      <c r="P121" s="78"/>
    </row>
    <row r="122" spans="1:16">
      <c r="A122" s="78"/>
      <c r="B122" s="78"/>
      <c r="C122" s="78"/>
      <c r="D122" s="78"/>
      <c r="E122" s="78"/>
      <c r="F122" s="78"/>
      <c r="G122" s="78"/>
      <c r="H122" s="78"/>
      <c r="I122" s="78"/>
      <c r="J122" s="78"/>
      <c r="K122" s="78"/>
      <c r="L122" s="78"/>
      <c r="M122" s="78"/>
      <c r="N122" s="78"/>
      <c r="O122" s="78"/>
      <c r="P122" s="78"/>
    </row>
    <row r="123" spans="1:16">
      <c r="A123" s="78"/>
      <c r="B123" s="78"/>
      <c r="C123" s="78"/>
      <c r="D123" s="78"/>
      <c r="E123" s="78"/>
      <c r="F123" s="78"/>
      <c r="G123" s="78"/>
      <c r="H123" s="78"/>
      <c r="I123" s="78"/>
      <c r="J123" s="78"/>
      <c r="K123" s="78"/>
      <c r="L123" s="78"/>
      <c r="M123" s="78"/>
      <c r="N123" s="78"/>
      <c r="O123" s="78"/>
      <c r="P123" s="78"/>
    </row>
    <row r="124" spans="1:16">
      <c r="A124" s="78"/>
      <c r="B124" s="78"/>
      <c r="C124" s="78"/>
      <c r="D124" s="78"/>
      <c r="E124" s="78"/>
      <c r="F124" s="78"/>
      <c r="G124" s="78"/>
      <c r="H124" s="78"/>
      <c r="I124" s="78"/>
      <c r="J124" s="78"/>
      <c r="K124" s="78"/>
      <c r="L124" s="78"/>
      <c r="M124" s="78"/>
      <c r="N124" s="78"/>
      <c r="O124" s="78"/>
      <c r="P124" s="78"/>
    </row>
    <row r="125" spans="1:16">
      <c r="A125" s="78"/>
      <c r="B125" s="78"/>
      <c r="C125" s="78"/>
      <c r="D125" s="78"/>
      <c r="E125" s="78"/>
      <c r="F125" s="78"/>
      <c r="G125" s="78"/>
      <c r="H125" s="78"/>
      <c r="I125" s="78"/>
      <c r="J125" s="78"/>
      <c r="K125" s="78"/>
      <c r="L125" s="78"/>
      <c r="M125" s="78"/>
      <c r="N125" s="78"/>
      <c r="O125" s="78"/>
      <c r="P125" s="78"/>
    </row>
    <row r="126" spans="1:16">
      <c r="A126" s="78"/>
      <c r="B126" s="78"/>
      <c r="C126" s="78"/>
      <c r="D126" s="78"/>
      <c r="E126" s="78"/>
      <c r="F126" s="78"/>
      <c r="G126" s="78"/>
      <c r="H126" s="78"/>
      <c r="I126" s="78"/>
      <c r="J126" s="78"/>
      <c r="K126" s="78"/>
      <c r="L126" s="78"/>
      <c r="M126" s="78"/>
      <c r="N126" s="78"/>
      <c r="O126" s="78"/>
      <c r="P126" s="78"/>
    </row>
    <row r="127" spans="1:16">
      <c r="A127" s="78"/>
      <c r="B127" s="78"/>
      <c r="C127" s="78"/>
      <c r="D127" s="78"/>
      <c r="E127" s="78"/>
      <c r="F127" s="78"/>
      <c r="G127" s="78"/>
      <c r="H127" s="78"/>
      <c r="I127" s="78"/>
      <c r="J127" s="78"/>
      <c r="K127" s="78"/>
      <c r="L127" s="78"/>
      <c r="M127" s="78"/>
      <c r="N127" s="78"/>
      <c r="O127" s="78"/>
      <c r="P127" s="78"/>
    </row>
    <row r="128" spans="1:16">
      <c r="A128" s="78"/>
      <c r="B128" s="78"/>
      <c r="C128" s="78"/>
      <c r="D128" s="78"/>
      <c r="E128" s="78"/>
      <c r="F128" s="78"/>
      <c r="G128" s="78"/>
      <c r="H128" s="78"/>
      <c r="I128" s="78"/>
      <c r="J128" s="78"/>
      <c r="K128" s="78"/>
      <c r="L128" s="78"/>
      <c r="M128" s="78"/>
      <c r="N128" s="78"/>
      <c r="O128" s="78"/>
      <c r="P128" s="78"/>
    </row>
    <row r="129" spans="1:16">
      <c r="A129" s="78"/>
      <c r="B129" s="78"/>
      <c r="C129" s="78"/>
      <c r="D129" s="78"/>
      <c r="E129" s="78"/>
      <c r="F129" s="78"/>
      <c r="G129" s="78"/>
      <c r="H129" s="78"/>
      <c r="I129" s="78"/>
      <c r="J129" s="78"/>
      <c r="K129" s="78"/>
      <c r="L129" s="78"/>
      <c r="M129" s="78"/>
      <c r="N129" s="78"/>
      <c r="O129" s="78"/>
      <c r="P129" s="78"/>
    </row>
    <row r="130" spans="1:16">
      <c r="A130" s="78"/>
      <c r="B130" s="78"/>
      <c r="C130" s="78"/>
      <c r="D130" s="78"/>
      <c r="E130" s="78"/>
      <c r="F130" s="78"/>
      <c r="G130" s="78"/>
      <c r="H130" s="78"/>
      <c r="I130" s="78"/>
      <c r="J130" s="78"/>
      <c r="K130" s="78"/>
      <c r="L130" s="78"/>
      <c r="M130" s="78"/>
      <c r="N130" s="78"/>
      <c r="O130" s="78"/>
      <c r="P130" s="78"/>
    </row>
    <row r="131" spans="1:16">
      <c r="A131" s="78"/>
      <c r="B131" s="78"/>
      <c r="C131" s="78"/>
      <c r="D131" s="78"/>
      <c r="E131" s="78"/>
      <c r="F131" s="78"/>
      <c r="G131" s="78"/>
      <c r="H131" s="78"/>
      <c r="I131" s="78"/>
      <c r="J131" s="78"/>
      <c r="K131" s="78"/>
      <c r="L131" s="78"/>
      <c r="M131" s="78"/>
      <c r="N131" s="78"/>
      <c r="O131" s="78"/>
      <c r="P131" s="78"/>
    </row>
    <row r="132" spans="1:16">
      <c r="A132" s="78"/>
      <c r="B132" s="78"/>
      <c r="C132" s="78"/>
      <c r="D132" s="78"/>
      <c r="E132" s="78"/>
      <c r="F132" s="78"/>
      <c r="G132" s="78"/>
      <c r="H132" s="78"/>
      <c r="I132" s="78"/>
      <c r="J132" s="78"/>
      <c r="K132" s="78"/>
      <c r="L132" s="78"/>
      <c r="M132" s="78"/>
      <c r="N132" s="78"/>
      <c r="O132" s="78"/>
      <c r="P132" s="78"/>
    </row>
    <row r="133" spans="1:16">
      <c r="A133" s="78"/>
      <c r="B133" s="78"/>
      <c r="C133" s="78"/>
      <c r="D133" s="78"/>
      <c r="E133" s="78"/>
      <c r="F133" s="78"/>
      <c r="G133" s="78"/>
      <c r="H133" s="78"/>
      <c r="I133" s="78"/>
      <c r="J133" s="78"/>
      <c r="K133" s="78"/>
      <c r="L133" s="78"/>
      <c r="M133" s="78"/>
      <c r="N133" s="78"/>
      <c r="O133" s="78"/>
      <c r="P133" s="78"/>
    </row>
    <row r="134" spans="1:16">
      <c r="A134" s="78"/>
      <c r="B134" s="78"/>
      <c r="C134" s="78"/>
      <c r="D134" s="78"/>
      <c r="E134" s="78"/>
      <c r="F134" s="78"/>
      <c r="G134" s="78"/>
      <c r="H134" s="78"/>
      <c r="I134" s="78"/>
      <c r="J134" s="78"/>
      <c r="K134" s="78"/>
      <c r="L134" s="78"/>
      <c r="M134" s="78"/>
      <c r="N134" s="78"/>
      <c r="O134" s="78"/>
      <c r="P134" s="78"/>
    </row>
    <row r="135" spans="1:16">
      <c r="A135" s="78"/>
      <c r="B135" s="78"/>
      <c r="C135" s="78"/>
      <c r="D135" s="78"/>
      <c r="E135" s="78"/>
      <c r="F135" s="78"/>
      <c r="G135" s="78"/>
      <c r="H135" s="78"/>
      <c r="I135" s="78"/>
      <c r="J135" s="78"/>
      <c r="K135" s="78"/>
      <c r="L135" s="78"/>
      <c r="M135" s="78"/>
      <c r="N135" s="78"/>
      <c r="O135" s="78"/>
      <c r="P135" s="78"/>
    </row>
    <row r="136" spans="1:16">
      <c r="A136" s="78"/>
      <c r="B136" s="78"/>
      <c r="C136" s="78"/>
      <c r="D136" s="78"/>
      <c r="E136" s="78"/>
      <c r="F136" s="78"/>
      <c r="G136" s="78"/>
      <c r="H136" s="78"/>
      <c r="I136" s="78"/>
      <c r="J136" s="78"/>
      <c r="K136" s="78"/>
      <c r="L136" s="78"/>
      <c r="M136" s="78"/>
      <c r="N136" s="78"/>
      <c r="O136" s="78"/>
      <c r="P136" s="78"/>
    </row>
    <row r="137" spans="1:16">
      <c r="A137" s="78"/>
      <c r="B137" s="78"/>
      <c r="C137" s="78"/>
      <c r="D137" s="78"/>
      <c r="E137" s="78"/>
      <c r="F137" s="78"/>
      <c r="G137" s="78"/>
      <c r="H137" s="78"/>
      <c r="I137" s="78"/>
      <c r="J137" s="78"/>
      <c r="K137" s="78"/>
      <c r="L137" s="78"/>
      <c r="M137" s="78"/>
      <c r="N137" s="78"/>
      <c r="O137" s="78"/>
      <c r="P137" s="78"/>
    </row>
    <row r="138" spans="1:16">
      <c r="A138" s="78"/>
      <c r="B138" s="78"/>
      <c r="C138" s="78"/>
      <c r="D138" s="78"/>
      <c r="E138" s="78"/>
      <c r="F138" s="78"/>
      <c r="G138" s="78"/>
      <c r="H138" s="78"/>
      <c r="I138" s="78"/>
      <c r="J138" s="78"/>
      <c r="K138" s="78"/>
      <c r="L138" s="78"/>
      <c r="M138" s="78"/>
      <c r="N138" s="78"/>
      <c r="O138" s="78"/>
      <c r="P138" s="78"/>
    </row>
    <row r="139" spans="1:16">
      <c r="A139" s="78"/>
      <c r="B139" s="78"/>
      <c r="C139" s="78"/>
      <c r="D139" s="78"/>
      <c r="E139" s="78"/>
      <c r="F139" s="78"/>
      <c r="G139" s="78"/>
      <c r="H139" s="78"/>
      <c r="I139" s="78"/>
      <c r="J139" s="78"/>
      <c r="K139" s="78"/>
      <c r="L139" s="78"/>
      <c r="M139" s="78"/>
      <c r="N139" s="78"/>
      <c r="O139" s="78"/>
      <c r="P139" s="78"/>
    </row>
    <row r="140" spans="1:16">
      <c r="A140" s="78"/>
      <c r="B140" s="78"/>
      <c r="C140" s="78"/>
      <c r="D140" s="78"/>
      <c r="E140" s="78"/>
      <c r="F140" s="78"/>
      <c r="G140" s="78"/>
      <c r="H140" s="78"/>
      <c r="I140" s="78"/>
      <c r="J140" s="78"/>
      <c r="K140" s="78"/>
      <c r="L140" s="78"/>
      <c r="M140" s="78"/>
      <c r="N140" s="78"/>
      <c r="O140" s="78"/>
      <c r="P140" s="78"/>
    </row>
    <row r="141" spans="1:16">
      <c r="A141" s="78"/>
      <c r="B141" s="78"/>
      <c r="C141" s="78"/>
      <c r="D141" s="78"/>
      <c r="E141" s="78"/>
      <c r="F141" s="78"/>
      <c r="G141" s="78"/>
      <c r="H141" s="78"/>
      <c r="I141" s="78"/>
      <c r="J141" s="78"/>
      <c r="K141" s="78"/>
      <c r="L141" s="78"/>
      <c r="M141" s="78"/>
      <c r="N141" s="78"/>
      <c r="O141" s="78"/>
      <c r="P141" s="78"/>
    </row>
    <row r="142" spans="1:16">
      <c r="A142" s="78"/>
      <c r="B142" s="78"/>
      <c r="C142" s="78"/>
      <c r="D142" s="78"/>
      <c r="E142" s="78"/>
      <c r="F142" s="78"/>
      <c r="G142" s="78"/>
      <c r="H142" s="78"/>
      <c r="I142" s="78"/>
      <c r="J142" s="78"/>
      <c r="K142" s="78"/>
      <c r="L142" s="78"/>
      <c r="M142" s="78"/>
      <c r="N142" s="78"/>
      <c r="O142" s="78"/>
      <c r="P142" s="78"/>
    </row>
    <row r="143" spans="1:16">
      <c r="A143" s="78"/>
      <c r="B143" s="78"/>
      <c r="C143" s="78"/>
      <c r="D143" s="78"/>
      <c r="E143" s="78"/>
      <c r="F143" s="78"/>
      <c r="G143" s="78"/>
      <c r="H143" s="78"/>
      <c r="I143" s="78"/>
      <c r="J143" s="78"/>
      <c r="K143" s="78"/>
      <c r="L143" s="78"/>
      <c r="M143" s="78"/>
      <c r="N143" s="78"/>
      <c r="O143" s="78"/>
      <c r="P143" s="78"/>
    </row>
    <row r="144" spans="1:16">
      <c r="A144" s="78"/>
      <c r="B144" s="78"/>
      <c r="C144" s="78"/>
      <c r="D144" s="78"/>
      <c r="E144" s="78"/>
      <c r="F144" s="78"/>
      <c r="G144" s="78"/>
      <c r="H144" s="78"/>
      <c r="I144" s="78"/>
      <c r="J144" s="78"/>
      <c r="K144" s="78"/>
      <c r="L144" s="78"/>
      <c r="M144" s="78"/>
      <c r="N144" s="78"/>
      <c r="O144" s="78"/>
      <c r="P144" s="78"/>
    </row>
    <row r="145" spans="1:16">
      <c r="A145" s="78"/>
      <c r="B145" s="78"/>
      <c r="C145" s="78"/>
      <c r="D145" s="78"/>
      <c r="E145" s="78"/>
      <c r="F145" s="78"/>
      <c r="G145" s="78"/>
      <c r="H145" s="78"/>
      <c r="I145" s="78"/>
      <c r="J145" s="78"/>
      <c r="K145" s="78"/>
      <c r="L145" s="78"/>
      <c r="M145" s="78"/>
      <c r="N145" s="78"/>
      <c r="O145" s="78"/>
      <c r="P145" s="78"/>
    </row>
    <row r="146" spans="1:16">
      <c r="A146" s="78"/>
      <c r="B146" s="78"/>
      <c r="C146" s="78"/>
      <c r="D146" s="78"/>
      <c r="E146" s="78"/>
      <c r="F146" s="78"/>
      <c r="G146" s="78"/>
      <c r="H146" s="78"/>
      <c r="I146" s="78"/>
      <c r="J146" s="78"/>
      <c r="K146" s="78"/>
      <c r="L146" s="78"/>
      <c r="M146" s="78"/>
      <c r="N146" s="78"/>
      <c r="O146" s="78"/>
      <c r="P146" s="78"/>
    </row>
    <row r="147" spans="1:16">
      <c r="A147" s="78"/>
      <c r="B147" s="78"/>
      <c r="C147" s="78"/>
      <c r="D147" s="78"/>
      <c r="E147" s="78"/>
      <c r="F147" s="78"/>
      <c r="G147" s="78"/>
      <c r="H147" s="78"/>
      <c r="I147" s="78"/>
      <c r="J147" s="78"/>
      <c r="K147" s="78"/>
      <c r="L147" s="78"/>
      <c r="M147" s="78"/>
      <c r="N147" s="78"/>
      <c r="O147" s="78"/>
      <c r="P147" s="78"/>
    </row>
    <row r="148" spans="1:16">
      <c r="A148" s="78"/>
      <c r="B148" s="78"/>
      <c r="C148" s="78"/>
      <c r="D148" s="78"/>
      <c r="E148" s="78"/>
      <c r="F148" s="78"/>
      <c r="G148" s="78"/>
      <c r="H148" s="78"/>
      <c r="I148" s="78"/>
      <c r="J148" s="78"/>
      <c r="K148" s="78"/>
      <c r="L148" s="78"/>
      <c r="M148" s="78"/>
      <c r="N148" s="78"/>
      <c r="O148" s="78"/>
      <c r="P148" s="78"/>
    </row>
    <row r="149" spans="1:16">
      <c r="A149" s="78"/>
      <c r="B149" s="78"/>
      <c r="C149" s="78"/>
      <c r="D149" s="78"/>
      <c r="E149" s="78"/>
      <c r="F149" s="78"/>
      <c r="G149" s="78"/>
      <c r="H149" s="78"/>
      <c r="I149" s="78"/>
      <c r="J149" s="78"/>
      <c r="K149" s="78"/>
      <c r="L149" s="78"/>
      <c r="M149" s="78"/>
      <c r="N149" s="78"/>
      <c r="O149" s="78"/>
      <c r="P149" s="78"/>
    </row>
    <row r="150" spans="1:16">
      <c r="A150" s="78"/>
      <c r="B150" s="78"/>
      <c r="C150" s="78"/>
      <c r="D150" s="78"/>
      <c r="E150" s="78"/>
      <c r="F150" s="78"/>
      <c r="G150" s="78"/>
      <c r="H150" s="78"/>
      <c r="I150" s="78"/>
      <c r="J150" s="78"/>
      <c r="K150" s="78"/>
      <c r="L150" s="78"/>
      <c r="M150" s="78"/>
      <c r="N150" s="78"/>
      <c r="O150" s="78"/>
      <c r="P150" s="78"/>
    </row>
    <row r="151" spans="1:16">
      <c r="A151" s="78"/>
      <c r="B151" s="78"/>
      <c r="C151" s="78"/>
      <c r="D151" s="78"/>
      <c r="E151" s="78"/>
      <c r="F151" s="78"/>
      <c r="G151" s="78"/>
      <c r="H151" s="78"/>
      <c r="I151" s="78"/>
      <c r="J151" s="78"/>
      <c r="K151" s="78"/>
      <c r="L151" s="78"/>
      <c r="M151" s="78"/>
      <c r="N151" s="78"/>
      <c r="O151" s="78"/>
      <c r="P151" s="78"/>
    </row>
    <row r="152" spans="1:16">
      <c r="A152" s="78"/>
      <c r="B152" s="78"/>
      <c r="C152" s="78"/>
      <c r="D152" s="78"/>
      <c r="E152" s="78"/>
      <c r="F152" s="78"/>
      <c r="G152" s="78"/>
      <c r="H152" s="78"/>
      <c r="I152" s="78"/>
      <c r="J152" s="78"/>
      <c r="K152" s="78"/>
      <c r="L152" s="78"/>
      <c r="M152" s="78"/>
      <c r="N152" s="78"/>
      <c r="O152" s="78"/>
      <c r="P152" s="78"/>
    </row>
    <row r="153" spans="1:16">
      <c r="A153" s="78"/>
      <c r="B153" s="78"/>
      <c r="C153" s="78"/>
      <c r="D153" s="78"/>
      <c r="E153" s="78"/>
      <c r="F153" s="78"/>
      <c r="G153" s="78"/>
      <c r="H153" s="78"/>
      <c r="I153" s="78"/>
      <c r="J153" s="78"/>
      <c r="K153" s="78"/>
      <c r="L153" s="78"/>
      <c r="M153" s="78"/>
      <c r="N153" s="78"/>
      <c r="O153" s="78"/>
      <c r="P153" s="78"/>
    </row>
    <row r="154" spans="1:16">
      <c r="A154" s="78"/>
      <c r="B154" s="78"/>
      <c r="C154" s="78"/>
      <c r="D154" s="78"/>
      <c r="E154" s="78"/>
      <c r="F154" s="78"/>
      <c r="G154" s="78"/>
      <c r="H154" s="78"/>
      <c r="I154" s="78"/>
      <c r="J154" s="78"/>
      <c r="K154" s="78"/>
      <c r="L154" s="78"/>
      <c r="M154" s="78"/>
      <c r="N154" s="78"/>
      <c r="O154" s="78"/>
      <c r="P154" s="78"/>
    </row>
    <row r="155" spans="1:16">
      <c r="A155" s="78"/>
      <c r="B155" s="78"/>
      <c r="C155" s="78"/>
      <c r="D155" s="78"/>
      <c r="E155" s="78"/>
      <c r="F155" s="78"/>
      <c r="G155" s="78"/>
      <c r="H155" s="78"/>
      <c r="I155" s="78"/>
      <c r="J155" s="78"/>
      <c r="K155" s="78"/>
      <c r="L155" s="78"/>
      <c r="M155" s="78"/>
      <c r="N155" s="78"/>
      <c r="O155" s="78"/>
      <c r="P155" s="78"/>
    </row>
    <row r="156" spans="1:16">
      <c r="A156" s="78"/>
      <c r="B156" s="78"/>
      <c r="C156" s="78"/>
      <c r="D156" s="78"/>
      <c r="E156" s="78"/>
      <c r="F156" s="78"/>
      <c r="G156" s="78"/>
      <c r="H156" s="78"/>
      <c r="I156" s="78"/>
      <c r="J156" s="78"/>
      <c r="K156" s="78"/>
      <c r="L156" s="78"/>
      <c r="M156" s="78"/>
      <c r="N156" s="78"/>
      <c r="O156" s="78"/>
      <c r="P156" s="78"/>
    </row>
    <row r="157" spans="1:16">
      <c r="A157" s="78"/>
      <c r="B157" s="78"/>
      <c r="C157" s="78"/>
      <c r="D157" s="78"/>
      <c r="E157" s="78"/>
      <c r="F157" s="78"/>
      <c r="G157" s="78"/>
      <c r="H157" s="78"/>
      <c r="I157" s="78"/>
      <c r="J157" s="78"/>
      <c r="K157" s="78"/>
      <c r="L157" s="78"/>
      <c r="M157" s="78"/>
      <c r="N157" s="78"/>
      <c r="O157" s="78"/>
      <c r="P157" s="78"/>
    </row>
    <row r="158" spans="1:16">
      <c r="A158" s="78"/>
      <c r="B158" s="78"/>
      <c r="C158" s="78"/>
      <c r="D158" s="78"/>
      <c r="E158" s="78"/>
      <c r="F158" s="78"/>
      <c r="G158" s="78"/>
      <c r="H158" s="78"/>
      <c r="I158" s="78"/>
      <c r="J158" s="78"/>
      <c r="K158" s="78"/>
      <c r="L158" s="78"/>
      <c r="M158" s="78"/>
      <c r="N158" s="78"/>
      <c r="O158" s="78"/>
      <c r="P158" s="78"/>
    </row>
    <row r="159" spans="1:16">
      <c r="A159" s="78"/>
      <c r="B159" s="78"/>
      <c r="C159" s="78"/>
      <c r="D159" s="78"/>
      <c r="E159" s="78"/>
      <c r="F159" s="78"/>
      <c r="G159" s="78"/>
      <c r="H159" s="78"/>
      <c r="I159" s="78"/>
      <c r="J159" s="78"/>
      <c r="K159" s="78"/>
      <c r="L159" s="78"/>
      <c r="M159" s="78"/>
      <c r="N159" s="78"/>
      <c r="O159" s="78"/>
      <c r="P159" s="78"/>
    </row>
    <row r="160" spans="1:16">
      <c r="A160" s="78"/>
      <c r="B160" s="78"/>
      <c r="C160" s="78"/>
      <c r="D160" s="78"/>
      <c r="E160" s="78"/>
      <c r="F160" s="78"/>
      <c r="G160" s="78"/>
      <c r="H160" s="78"/>
      <c r="I160" s="78"/>
      <c r="J160" s="78"/>
      <c r="K160" s="78"/>
      <c r="L160" s="78"/>
      <c r="M160" s="78"/>
      <c r="N160" s="78"/>
      <c r="O160" s="78"/>
      <c r="P160" s="78"/>
    </row>
    <row r="161" spans="1:16">
      <c r="A161" s="78"/>
      <c r="B161" s="78"/>
      <c r="C161" s="78"/>
      <c r="D161" s="78"/>
      <c r="E161" s="78"/>
      <c r="F161" s="78"/>
      <c r="G161" s="78"/>
      <c r="H161" s="78"/>
      <c r="I161" s="78"/>
      <c r="J161" s="78"/>
      <c r="K161" s="78"/>
      <c r="L161" s="78"/>
      <c r="M161" s="78"/>
      <c r="N161" s="78"/>
      <c r="O161" s="78"/>
      <c r="P161" s="78"/>
    </row>
    <row r="162" spans="1:16">
      <c r="A162" s="78"/>
      <c r="B162" s="78"/>
      <c r="C162" s="78"/>
      <c r="D162" s="78"/>
      <c r="E162" s="78"/>
      <c r="F162" s="78"/>
      <c r="G162" s="78"/>
      <c r="H162" s="78"/>
      <c r="I162" s="78"/>
      <c r="J162" s="78"/>
      <c r="K162" s="78"/>
      <c r="L162" s="78"/>
      <c r="M162" s="78"/>
      <c r="N162" s="78"/>
      <c r="O162" s="78"/>
      <c r="P162" s="78"/>
    </row>
    <row r="163" spans="1:16">
      <c r="A163" s="78"/>
      <c r="B163" s="78"/>
      <c r="C163" s="78"/>
      <c r="D163" s="78"/>
      <c r="E163" s="78"/>
      <c r="F163" s="78"/>
      <c r="G163" s="78"/>
      <c r="H163" s="78"/>
      <c r="I163" s="78"/>
      <c r="J163" s="78"/>
      <c r="K163" s="78"/>
      <c r="L163" s="78"/>
      <c r="M163" s="78"/>
      <c r="N163" s="78"/>
      <c r="O163" s="78"/>
      <c r="P163" s="78"/>
    </row>
    <row r="164" spans="1:16">
      <c r="A164" s="78"/>
      <c r="B164" s="78"/>
      <c r="C164" s="78"/>
      <c r="D164" s="78"/>
      <c r="E164" s="78"/>
      <c r="F164" s="78"/>
      <c r="G164" s="78"/>
      <c r="H164" s="78"/>
      <c r="I164" s="78"/>
      <c r="J164" s="78"/>
      <c r="K164" s="78"/>
      <c r="L164" s="78"/>
      <c r="M164" s="78"/>
      <c r="N164" s="78"/>
      <c r="O164" s="78"/>
      <c r="P164" s="78"/>
    </row>
    <row r="165" spans="1:16">
      <c r="A165" s="78"/>
      <c r="B165" s="78"/>
      <c r="C165" s="78"/>
      <c r="D165" s="78"/>
      <c r="E165" s="78"/>
      <c r="F165" s="78"/>
      <c r="G165" s="78"/>
      <c r="H165" s="78"/>
      <c r="I165" s="78"/>
      <c r="J165" s="78"/>
      <c r="K165" s="78"/>
      <c r="L165" s="78"/>
      <c r="M165" s="78"/>
      <c r="N165" s="78"/>
      <c r="O165" s="78"/>
      <c r="P165" s="78"/>
    </row>
    <row r="166" spans="1:16">
      <c r="A166" s="78"/>
      <c r="B166" s="78"/>
      <c r="C166" s="78"/>
      <c r="D166" s="78"/>
      <c r="E166" s="78"/>
      <c r="F166" s="78"/>
      <c r="G166" s="78"/>
      <c r="H166" s="78"/>
      <c r="I166" s="78"/>
      <c r="J166" s="78"/>
      <c r="K166" s="78"/>
      <c r="L166" s="78"/>
      <c r="M166" s="78"/>
      <c r="N166" s="78"/>
      <c r="O166" s="78"/>
      <c r="P166" s="78"/>
    </row>
    <row r="167" spans="1:16">
      <c r="A167" s="78"/>
      <c r="B167" s="78"/>
      <c r="C167" s="78"/>
      <c r="D167" s="78"/>
      <c r="E167" s="78"/>
      <c r="F167" s="78"/>
      <c r="G167" s="78"/>
      <c r="H167" s="78"/>
      <c r="I167" s="78"/>
      <c r="J167" s="78"/>
      <c r="K167" s="78"/>
      <c r="L167" s="78"/>
      <c r="M167" s="78"/>
      <c r="N167" s="78"/>
      <c r="O167" s="78"/>
      <c r="P167" s="78"/>
    </row>
    <row r="168" spans="1:16">
      <c r="A168" s="78"/>
      <c r="B168" s="78"/>
      <c r="C168" s="78"/>
      <c r="D168" s="78"/>
      <c r="E168" s="78"/>
      <c r="F168" s="78"/>
      <c r="G168" s="78"/>
      <c r="H168" s="78"/>
      <c r="I168" s="78"/>
      <c r="J168" s="78"/>
      <c r="K168" s="78"/>
      <c r="L168" s="78"/>
      <c r="M168" s="78"/>
      <c r="N168" s="78"/>
      <c r="O168" s="78"/>
      <c r="P168" s="78"/>
    </row>
    <row r="169" spans="1:16">
      <c r="A169" s="78"/>
      <c r="B169" s="78"/>
      <c r="C169" s="78"/>
      <c r="D169" s="78"/>
      <c r="E169" s="78"/>
      <c r="F169" s="78"/>
      <c r="G169" s="78"/>
      <c r="H169" s="78"/>
      <c r="I169" s="78"/>
      <c r="J169" s="78"/>
      <c r="K169" s="78"/>
      <c r="L169" s="78"/>
      <c r="M169" s="78"/>
      <c r="N169" s="78"/>
      <c r="O169" s="78"/>
      <c r="P169" s="78"/>
    </row>
    <row r="170" spans="1:16">
      <c r="A170" s="78"/>
      <c r="B170" s="78"/>
      <c r="C170" s="78"/>
      <c r="D170" s="78"/>
      <c r="E170" s="78"/>
      <c r="F170" s="78"/>
      <c r="G170" s="78"/>
      <c r="H170" s="78"/>
      <c r="I170" s="78"/>
      <c r="J170" s="78"/>
      <c r="K170" s="78"/>
      <c r="L170" s="78"/>
      <c r="M170" s="78"/>
      <c r="N170" s="78"/>
      <c r="O170" s="78"/>
      <c r="P170" s="78"/>
    </row>
    <row r="171" spans="1:16">
      <c r="A171" s="78"/>
      <c r="B171" s="78"/>
      <c r="C171" s="78"/>
      <c r="D171" s="78"/>
      <c r="E171" s="78"/>
      <c r="F171" s="78"/>
      <c r="G171" s="78"/>
      <c r="H171" s="78"/>
      <c r="I171" s="78"/>
      <c r="J171" s="78"/>
      <c r="K171" s="78"/>
      <c r="L171" s="78"/>
      <c r="M171" s="78"/>
      <c r="N171" s="78"/>
      <c r="O171" s="78"/>
      <c r="P171" s="78"/>
    </row>
    <row r="172" spans="1:16">
      <c r="A172" s="78"/>
      <c r="B172" s="78"/>
      <c r="C172" s="78"/>
      <c r="D172" s="78"/>
      <c r="E172" s="78"/>
      <c r="F172" s="78"/>
      <c r="G172" s="78"/>
      <c r="H172" s="78"/>
      <c r="I172" s="78"/>
      <c r="J172" s="78"/>
      <c r="K172" s="78"/>
      <c r="L172" s="78"/>
      <c r="M172" s="78"/>
      <c r="N172" s="78"/>
      <c r="O172" s="78"/>
      <c r="P172" s="78"/>
    </row>
    <row r="173" spans="1:16">
      <c r="A173" s="78"/>
      <c r="B173" s="78"/>
      <c r="C173" s="78"/>
      <c r="D173" s="78"/>
      <c r="E173" s="78"/>
      <c r="F173" s="78"/>
      <c r="G173" s="78"/>
      <c r="H173" s="78"/>
      <c r="I173" s="78"/>
      <c r="J173" s="78"/>
      <c r="K173" s="78"/>
      <c r="L173" s="78"/>
      <c r="M173" s="78"/>
      <c r="N173" s="78"/>
      <c r="O173" s="78"/>
      <c r="P173" s="78"/>
    </row>
    <row r="174" spans="1:16">
      <c r="A174" s="78"/>
      <c r="B174" s="78"/>
      <c r="C174" s="78"/>
      <c r="D174" s="78"/>
      <c r="E174" s="78"/>
      <c r="F174" s="78"/>
      <c r="G174" s="78"/>
      <c r="H174" s="78"/>
      <c r="I174" s="78"/>
      <c r="J174" s="78"/>
      <c r="K174" s="78"/>
      <c r="L174" s="78"/>
      <c r="M174" s="78"/>
      <c r="N174" s="78"/>
      <c r="O174" s="78"/>
      <c r="P174" s="78"/>
    </row>
    <row r="175" spans="1:16">
      <c r="A175" s="78"/>
      <c r="B175" s="78"/>
      <c r="C175" s="78"/>
      <c r="D175" s="78"/>
      <c r="E175" s="78"/>
      <c r="F175" s="78"/>
      <c r="G175" s="78"/>
      <c r="H175" s="78"/>
      <c r="I175" s="78"/>
      <c r="J175" s="78"/>
      <c r="K175" s="78"/>
      <c r="L175" s="78"/>
      <c r="M175" s="78"/>
      <c r="N175" s="78"/>
      <c r="O175" s="78"/>
      <c r="P175" s="78"/>
    </row>
    <row r="176" spans="1:16">
      <c r="A176" s="78"/>
      <c r="B176" s="78"/>
      <c r="C176" s="78"/>
      <c r="D176" s="78"/>
      <c r="E176" s="78"/>
      <c r="F176" s="78"/>
      <c r="G176" s="78"/>
      <c r="H176" s="78"/>
      <c r="I176" s="78"/>
      <c r="J176" s="78"/>
      <c r="K176" s="78"/>
      <c r="L176" s="78"/>
      <c r="M176" s="78"/>
      <c r="N176" s="78"/>
      <c r="O176" s="78"/>
      <c r="P176" s="78"/>
    </row>
    <row r="177" spans="1:16">
      <c r="A177" s="78"/>
      <c r="B177" s="78"/>
      <c r="C177" s="78"/>
      <c r="D177" s="78"/>
      <c r="E177" s="78"/>
      <c r="F177" s="78"/>
      <c r="G177" s="78"/>
      <c r="H177" s="78"/>
      <c r="I177" s="78"/>
      <c r="J177" s="78"/>
      <c r="K177" s="78"/>
      <c r="L177" s="78"/>
      <c r="M177" s="78"/>
      <c r="N177" s="78"/>
      <c r="O177" s="78"/>
      <c r="P177" s="78"/>
    </row>
    <row r="178" spans="1:16">
      <c r="A178" s="78"/>
      <c r="B178" s="78"/>
      <c r="C178" s="78"/>
      <c r="D178" s="78"/>
      <c r="E178" s="78"/>
      <c r="F178" s="78"/>
      <c r="G178" s="78"/>
      <c r="H178" s="78"/>
      <c r="I178" s="78"/>
      <c r="J178" s="78"/>
      <c r="K178" s="78"/>
      <c r="L178" s="78"/>
      <c r="M178" s="78"/>
      <c r="N178" s="78"/>
      <c r="O178" s="78"/>
      <c r="P178" s="78"/>
    </row>
    <row r="179" spans="1:16">
      <c r="A179" s="78"/>
      <c r="B179" s="78"/>
      <c r="C179" s="78"/>
      <c r="D179" s="78"/>
      <c r="E179" s="78"/>
      <c r="F179" s="78"/>
      <c r="G179" s="78"/>
      <c r="H179" s="78"/>
      <c r="I179" s="78"/>
      <c r="J179" s="78"/>
      <c r="K179" s="78"/>
      <c r="L179" s="78"/>
      <c r="M179" s="78"/>
      <c r="N179" s="78"/>
      <c r="O179" s="78"/>
      <c r="P179" s="78"/>
    </row>
    <row r="180" spans="1:16">
      <c r="A180" s="78"/>
      <c r="B180" s="78"/>
      <c r="C180" s="78"/>
      <c r="D180" s="78"/>
      <c r="E180" s="78"/>
      <c r="F180" s="78"/>
      <c r="G180" s="78"/>
      <c r="H180" s="78"/>
      <c r="I180" s="78"/>
      <c r="J180" s="78"/>
      <c r="K180" s="78"/>
      <c r="L180" s="78"/>
      <c r="M180" s="78"/>
      <c r="N180" s="78"/>
      <c r="O180" s="78"/>
      <c r="P180" s="78"/>
    </row>
    <row r="181" spans="1:16">
      <c r="A181" s="78"/>
      <c r="B181" s="78"/>
      <c r="C181" s="78"/>
      <c r="D181" s="78"/>
      <c r="E181" s="78"/>
      <c r="F181" s="78"/>
      <c r="G181" s="78"/>
      <c r="H181" s="78"/>
      <c r="I181" s="78"/>
      <c r="J181" s="78"/>
      <c r="K181" s="78"/>
      <c r="L181" s="78"/>
      <c r="M181" s="78"/>
      <c r="N181" s="78"/>
      <c r="O181" s="78"/>
      <c r="P181" s="78"/>
    </row>
    <row r="182" spans="1:16">
      <c r="A182" s="78"/>
      <c r="B182" s="78"/>
      <c r="C182" s="78"/>
      <c r="D182" s="78"/>
      <c r="E182" s="78"/>
      <c r="F182" s="78"/>
      <c r="G182" s="78"/>
      <c r="H182" s="78"/>
      <c r="I182" s="78"/>
      <c r="J182" s="78"/>
      <c r="K182" s="78"/>
      <c r="L182" s="78"/>
      <c r="M182" s="78"/>
      <c r="N182" s="78"/>
      <c r="O182" s="78"/>
      <c r="P182" s="78"/>
    </row>
    <row r="183" spans="1:16">
      <c r="A183" s="78"/>
      <c r="B183" s="78"/>
      <c r="C183" s="78"/>
      <c r="D183" s="78"/>
      <c r="E183" s="78"/>
      <c r="F183" s="78"/>
      <c r="G183" s="78"/>
      <c r="H183" s="78"/>
      <c r="I183" s="78"/>
      <c r="J183" s="78"/>
      <c r="K183" s="78"/>
      <c r="L183" s="78"/>
      <c r="M183" s="78"/>
      <c r="N183" s="78"/>
      <c r="O183" s="78"/>
      <c r="P183" s="78"/>
    </row>
    <row r="184" spans="1:16">
      <c r="A184" s="78"/>
      <c r="B184" s="78"/>
      <c r="C184" s="78"/>
      <c r="D184" s="78"/>
      <c r="E184" s="78"/>
      <c r="F184" s="78"/>
      <c r="G184" s="78"/>
      <c r="H184" s="78"/>
      <c r="I184" s="78"/>
      <c r="J184" s="78"/>
      <c r="K184" s="78"/>
      <c r="L184" s="78"/>
      <c r="M184" s="78"/>
      <c r="N184" s="78"/>
      <c r="O184" s="78"/>
      <c r="P184" s="78"/>
    </row>
    <row r="185" spans="1:16">
      <c r="A185" s="78"/>
      <c r="B185" s="78"/>
      <c r="C185" s="78"/>
      <c r="D185" s="78"/>
      <c r="E185" s="78"/>
      <c r="F185" s="78"/>
      <c r="G185" s="78"/>
      <c r="H185" s="78"/>
      <c r="I185" s="78"/>
      <c r="J185" s="78"/>
      <c r="K185" s="78"/>
      <c r="L185" s="78"/>
      <c r="M185" s="78"/>
      <c r="N185" s="78"/>
      <c r="O185" s="78"/>
      <c r="P185" s="78"/>
    </row>
    <row r="186" spans="1:16">
      <c r="A186" s="78"/>
      <c r="B186" s="78"/>
      <c r="C186" s="78"/>
      <c r="D186" s="78"/>
      <c r="E186" s="78"/>
      <c r="F186" s="78"/>
      <c r="G186" s="78"/>
      <c r="H186" s="78"/>
      <c r="I186" s="78"/>
      <c r="J186" s="78"/>
      <c r="K186" s="78"/>
      <c r="L186" s="78"/>
      <c r="M186" s="78"/>
      <c r="N186" s="78"/>
      <c r="O186" s="78"/>
      <c r="P186" s="78"/>
    </row>
    <row r="187" spans="1:16">
      <c r="A187" s="78"/>
      <c r="B187" s="78"/>
      <c r="C187" s="78"/>
      <c r="D187" s="78"/>
      <c r="E187" s="78"/>
      <c r="F187" s="78"/>
      <c r="G187" s="78"/>
      <c r="H187" s="78"/>
      <c r="I187" s="78"/>
      <c r="J187" s="78"/>
      <c r="K187" s="78"/>
      <c r="L187" s="78"/>
      <c r="M187" s="78"/>
      <c r="N187" s="78"/>
      <c r="O187" s="78"/>
      <c r="P187" s="78"/>
    </row>
    <row r="188" spans="1:16">
      <c r="A188" s="78"/>
      <c r="B188" s="78"/>
      <c r="C188" s="78"/>
      <c r="D188" s="78"/>
      <c r="E188" s="78"/>
      <c r="F188" s="78"/>
      <c r="G188" s="78"/>
      <c r="H188" s="78"/>
      <c r="I188" s="78"/>
      <c r="J188" s="78"/>
      <c r="K188" s="78"/>
      <c r="L188" s="78"/>
      <c r="M188" s="78"/>
      <c r="N188" s="78"/>
      <c r="O188" s="78"/>
      <c r="P188" s="78"/>
    </row>
    <row r="189" spans="1:16">
      <c r="A189" s="78"/>
      <c r="B189" s="78"/>
      <c r="C189" s="78"/>
      <c r="D189" s="78"/>
      <c r="E189" s="78"/>
      <c r="F189" s="78"/>
      <c r="G189" s="78"/>
      <c r="H189" s="78"/>
      <c r="I189" s="78"/>
      <c r="J189" s="78"/>
      <c r="K189" s="78"/>
      <c r="L189" s="78"/>
      <c r="M189" s="78"/>
      <c r="N189" s="78"/>
      <c r="O189" s="78"/>
      <c r="P189" s="78"/>
    </row>
    <row r="190" spans="1:16">
      <c r="A190" s="78"/>
      <c r="B190" s="78"/>
      <c r="C190" s="78"/>
      <c r="D190" s="78"/>
      <c r="E190" s="78"/>
      <c r="F190" s="78"/>
      <c r="G190" s="78"/>
      <c r="H190" s="78"/>
      <c r="I190" s="78"/>
      <c r="J190" s="78"/>
      <c r="K190" s="78"/>
      <c r="L190" s="78"/>
      <c r="M190" s="78"/>
      <c r="N190" s="78"/>
      <c r="O190" s="78"/>
      <c r="P190" s="78"/>
    </row>
    <row r="191" spans="1:16">
      <c r="A191" s="78"/>
      <c r="B191" s="78"/>
      <c r="C191" s="78"/>
      <c r="D191" s="78"/>
      <c r="E191" s="78"/>
      <c r="F191" s="78"/>
      <c r="G191" s="78"/>
      <c r="H191" s="78"/>
      <c r="I191" s="78"/>
      <c r="J191" s="78"/>
      <c r="K191" s="78"/>
      <c r="L191" s="78"/>
      <c r="M191" s="78"/>
      <c r="N191" s="78"/>
      <c r="O191" s="78"/>
      <c r="P191" s="78"/>
    </row>
    <row r="192" spans="1:16">
      <c r="A192" s="78"/>
      <c r="B192" s="78"/>
      <c r="C192" s="78"/>
      <c r="D192" s="78"/>
      <c r="E192" s="78"/>
      <c r="F192" s="78"/>
      <c r="G192" s="78"/>
      <c r="H192" s="78"/>
      <c r="I192" s="78"/>
      <c r="J192" s="78"/>
      <c r="K192" s="78"/>
      <c r="L192" s="78"/>
      <c r="M192" s="78"/>
      <c r="N192" s="78"/>
      <c r="O192" s="78"/>
      <c r="P192" s="78"/>
    </row>
  </sheetData>
  <sheetProtection selectLockedCells="1"/>
  <customSheetViews>
    <customSheetView guid="{1F78B85E-7B4B-44AB-A816-2D99AE98BDB1}" showPageBreaks="1">
      <pane xSplit="1" ySplit="5" topLeftCell="B6" activePane="bottomRight" state="frozenSplit"/>
      <selection pane="bottomRight" activeCell="A6" sqref="A6"/>
      <pageMargins left="0.7" right="0.7" top="0.75" bottom="0.75" header="0.3" footer="0.3"/>
      <pageSetup orientation="portrait" r:id="rId1"/>
    </customSheetView>
    <customSheetView guid="{59AA74CF-730E-43C5-A1DE-042BD728EC1B}">
      <pane xSplit="1" ySplit="5" topLeftCell="B6" activePane="bottomRight" state="frozenSplit"/>
      <selection pane="bottomRight" activeCell="A6" sqref="A6"/>
      <pageMargins left="0.7" right="0.7" top="0.75" bottom="0.75" header="0.3" footer="0.3"/>
    </customSheetView>
    <customSheetView guid="{56089BE4-577D-40E7-8DAF-6AB958256414}">
      <pane xSplit="1" ySplit="5" topLeftCell="B6" activePane="bottomRight" state="frozenSplit"/>
      <selection pane="bottomRight" activeCell="A6" sqref="A6"/>
      <pageMargins left="0.7" right="0.7" top="0.75" bottom="0.75" header="0.3" footer="0.3"/>
    </customSheetView>
    <customSheetView guid="{11996575-36FE-A240-991A-42C9751D8761}">
      <pane xSplit="1" ySplit="5" topLeftCell="B6" activePane="bottomRight" state="frozenSplit"/>
      <selection pane="bottomRight" activeCell="A6" sqref="A6"/>
      <pageMargins left="0.7" right="0.7" top="0.75" bottom="0.75" header="0.3" footer="0.3"/>
      <pageSetup orientation="portrait"/>
    </customSheetView>
  </customSheetView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315"/>
  <sheetViews>
    <sheetView workbookViewId="0">
      <pane xSplit="2" ySplit="5" topLeftCell="C6" activePane="bottomRight" state="frozenSplit"/>
      <selection pane="topRight" activeCell="C1" sqref="C1"/>
      <selection pane="bottomLeft" activeCell="A6" sqref="A6"/>
      <selection pane="bottomRight"/>
    </sheetView>
  </sheetViews>
  <sheetFormatPr defaultColWidth="11" defaultRowHeight="15.75"/>
  <cols>
    <col min="1" max="1" width="40.125" bestFit="1" customWidth="1"/>
    <col min="2" max="2" width="11" hidden="1" customWidth="1"/>
    <col min="3" max="3" width="23.375" style="43" customWidth="1"/>
    <col min="4" max="16" width="11" hidden="1" customWidth="1"/>
  </cols>
  <sheetData>
    <row r="1" spans="1:17" s="213" customFormat="1" ht="39.950000000000003" customHeight="1">
      <c r="A1" s="243" t="s">
        <v>72</v>
      </c>
      <c r="B1" s="244"/>
      <c r="C1" s="244"/>
    </row>
    <row r="2" spans="1:17" ht="11.1" customHeight="1"/>
    <row r="3" spans="1:17" ht="9.9499999999999993" customHeight="1"/>
    <row r="4" spans="1:17">
      <c r="B4" s="21" t="str">
        <f>IF('Fund Stats'!B3="Available","",'Fund Stats'!B3)</f>
        <v>FUND</v>
      </c>
      <c r="C4" s="131" t="str">
        <f>IF('Fund Stats'!C3="Available","",'Fund Stats'!C3)</f>
        <v>FUND</v>
      </c>
      <c r="D4" s="21" t="str">
        <f>IF('Fund Stats'!D3="Available","",'Fund Stats'!D3)</f>
        <v>FUND</v>
      </c>
      <c r="E4" s="21" t="str">
        <f>IF('Fund Stats'!E3="Available","",'Fund Stats'!E3)</f>
        <v>FUND</v>
      </c>
      <c r="F4" s="21" t="str">
        <f>IF('Fund Stats'!F3="Available","",'Fund Stats'!F3)</f>
        <v>FUND</v>
      </c>
      <c r="G4" s="21" t="str">
        <f>IF('Fund Stats'!G3="Available","",'Fund Stats'!G3)</f>
        <v>FUND</v>
      </c>
      <c r="H4" s="21" t="str">
        <f>IF('Fund Stats'!H3="Available","",'Fund Stats'!H3)</f>
        <v/>
      </c>
      <c r="I4" s="21" t="str">
        <f>IF('Fund Stats'!I3="Available","",'Fund Stats'!I3)</f>
        <v/>
      </c>
      <c r="J4" s="21" t="str">
        <f>IF('Fund Stats'!J3="Available","",'Fund Stats'!J3)</f>
        <v/>
      </c>
      <c r="K4" s="21" t="str">
        <f>IF('Fund Stats'!K3="Available","",'Fund Stats'!K3)</f>
        <v/>
      </c>
      <c r="L4" s="21" t="str">
        <f>IF('Fund Stats'!L3="Available","",'Fund Stats'!L3)</f>
        <v/>
      </c>
      <c r="M4" s="21" t="str">
        <f>IF('Fund Stats'!M3="Available","",'Fund Stats'!M3)</f>
        <v/>
      </c>
      <c r="N4" s="21" t="str">
        <f>IF('Fund Stats'!N3="Available","",'Fund Stats'!N3)</f>
        <v/>
      </c>
      <c r="O4" s="21" t="str">
        <f>IF('Fund Stats'!O3="Available","",'Fund Stats'!O3)</f>
        <v/>
      </c>
      <c r="P4" s="21" t="str">
        <f>IF('Fund Stats'!P3="Available","",'Fund Stats'!P3)</f>
        <v/>
      </c>
    </row>
    <row r="5" spans="1:17" ht="19.5" thickBot="1">
      <c r="A5" s="168" t="s">
        <v>70</v>
      </c>
      <c r="B5" s="162" t="str">
        <f>IF('Fund Stats'!B4=0,"",'Fund Stats'!B4)</f>
        <v>Unresricted</v>
      </c>
      <c r="C5" s="166" t="str">
        <f>IF('Fund Stats'!C4=0,"",'Fund Stats'!C4)</f>
        <v>Operating Fund</v>
      </c>
      <c r="D5" s="22" t="str">
        <f>IF('Fund Stats'!D4=0,"",'Fund Stats'!D4)</f>
        <v>Agency Endowment</v>
      </c>
      <c r="E5" s="22" t="str">
        <f>IF('Fund Stats'!E4=0,"",'Fund Stats'!E4)</f>
        <v>DAF</v>
      </c>
      <c r="F5" s="22" t="str">
        <f>IF('Fund Stats'!F4=0,"",'Fund Stats'!F4)</f>
        <v>Field of Interest</v>
      </c>
      <c r="G5" s="22" t="str">
        <f>IF('Fund Stats'!G4=0,"",'Fund Stats'!G4)</f>
        <v>Scholarships</v>
      </c>
      <c r="H5" s="22" t="str">
        <f>IF('Fund Stats'!H4=0,"",'Fund Stats'!H4)</f>
        <v/>
      </c>
      <c r="I5" s="22" t="str">
        <f>IF('Fund Stats'!I4=0,"",'Fund Stats'!I4)</f>
        <v/>
      </c>
      <c r="J5" s="22" t="str">
        <f>IF('Fund Stats'!J4=0,"",'Fund Stats'!J4)</f>
        <v/>
      </c>
      <c r="K5" s="22" t="str">
        <f>IF('Fund Stats'!K4=0,"",'Fund Stats'!K4)</f>
        <v/>
      </c>
      <c r="L5" s="22" t="str">
        <f>IF('Fund Stats'!L4=0,"",'Fund Stats'!L4)</f>
        <v/>
      </c>
      <c r="M5" s="22" t="str">
        <f>IF('Fund Stats'!M4=0,"",'Fund Stats'!M4)</f>
        <v/>
      </c>
      <c r="N5" s="22" t="str">
        <f>IF('Fund Stats'!N4=0,"",'Fund Stats'!N4)</f>
        <v/>
      </c>
      <c r="O5" s="22" t="str">
        <f>IF('Fund Stats'!O4=0,"",'Fund Stats'!O4)</f>
        <v/>
      </c>
      <c r="P5" s="22" t="str">
        <f>IF('Fund Stats'!P4=0,"",'Fund Stats'!P4)</f>
        <v/>
      </c>
    </row>
    <row r="6" spans="1:17">
      <c r="A6" s="163"/>
      <c r="B6" s="164"/>
      <c r="C6" s="165"/>
      <c r="D6" s="77"/>
      <c r="E6" s="77"/>
      <c r="F6" s="77"/>
      <c r="G6" s="73"/>
      <c r="H6" s="77"/>
      <c r="I6" s="77"/>
      <c r="J6" s="77"/>
      <c r="K6" s="77"/>
      <c r="L6" s="77"/>
      <c r="M6" s="77"/>
      <c r="N6" s="77"/>
      <c r="O6" s="77"/>
      <c r="P6" s="77"/>
      <c r="Q6" s="78"/>
    </row>
    <row r="7" spans="1:17">
      <c r="A7" s="79"/>
      <c r="B7" s="77"/>
      <c r="C7" s="132"/>
      <c r="D7" s="77"/>
      <c r="E7" s="77"/>
      <c r="F7" s="77"/>
      <c r="G7" s="73"/>
      <c r="H7" s="77"/>
      <c r="I7" s="77"/>
      <c r="J7" s="77"/>
      <c r="K7" s="77"/>
      <c r="L7" s="77"/>
      <c r="M7" s="77"/>
      <c r="N7" s="77"/>
      <c r="O7" s="77"/>
      <c r="P7" s="77"/>
      <c r="Q7" s="78"/>
    </row>
    <row r="8" spans="1:17">
      <c r="A8" s="79"/>
      <c r="B8" s="77"/>
      <c r="C8" s="132"/>
      <c r="D8" s="77"/>
      <c r="E8" s="77"/>
      <c r="F8" s="77"/>
      <c r="G8" s="73"/>
      <c r="H8" s="77"/>
      <c r="I8" s="77"/>
      <c r="J8" s="77"/>
      <c r="K8" s="77"/>
      <c r="L8" s="77"/>
      <c r="M8" s="77"/>
      <c r="N8" s="77"/>
      <c r="O8" s="77"/>
      <c r="P8" s="77"/>
      <c r="Q8" s="78"/>
    </row>
    <row r="9" spans="1:17">
      <c r="A9" s="79"/>
      <c r="B9" s="77"/>
      <c r="C9" s="132"/>
      <c r="D9" s="77"/>
      <c r="E9" s="77"/>
      <c r="F9" s="77"/>
      <c r="G9" s="73"/>
      <c r="H9" s="77"/>
      <c r="I9" s="77"/>
      <c r="J9" s="77"/>
      <c r="K9" s="77"/>
      <c r="L9" s="77"/>
      <c r="M9" s="77"/>
      <c r="N9" s="77"/>
      <c r="O9" s="77"/>
      <c r="P9" s="77"/>
      <c r="Q9" s="78"/>
    </row>
    <row r="10" spans="1:17">
      <c r="A10" s="79"/>
      <c r="B10" s="77"/>
      <c r="C10" s="132"/>
      <c r="D10" s="77"/>
      <c r="E10" s="77"/>
      <c r="F10" s="77"/>
      <c r="G10" s="73"/>
      <c r="H10" s="77"/>
      <c r="I10" s="77"/>
      <c r="J10" s="77"/>
      <c r="K10" s="77"/>
      <c r="L10" s="77"/>
      <c r="M10" s="77"/>
      <c r="N10" s="77"/>
      <c r="O10" s="77"/>
      <c r="P10" s="77"/>
      <c r="Q10" s="78"/>
    </row>
    <row r="11" spans="1:17">
      <c r="A11" s="79"/>
      <c r="B11" s="77"/>
      <c r="C11" s="132"/>
      <c r="D11" s="77"/>
      <c r="E11" s="77"/>
      <c r="F11" s="77"/>
      <c r="G11" s="73"/>
      <c r="H11" s="77"/>
      <c r="I11" s="77"/>
      <c r="J11" s="77"/>
      <c r="K11" s="77"/>
      <c r="L11" s="77"/>
      <c r="M11" s="77"/>
      <c r="N11" s="77"/>
      <c r="O11" s="77"/>
      <c r="P11" s="77"/>
      <c r="Q11" s="78"/>
    </row>
    <row r="12" spans="1:17">
      <c r="A12" s="79"/>
      <c r="B12" s="77"/>
      <c r="C12" s="132"/>
      <c r="D12" s="77"/>
      <c r="E12" s="77"/>
      <c r="F12" s="77"/>
      <c r="G12" s="73"/>
      <c r="H12" s="77"/>
      <c r="I12" s="77"/>
      <c r="J12" s="77"/>
      <c r="K12" s="77"/>
      <c r="L12" s="77"/>
      <c r="M12" s="77"/>
      <c r="N12" s="77"/>
      <c r="O12" s="77"/>
      <c r="P12" s="77"/>
      <c r="Q12" s="78"/>
    </row>
    <row r="13" spans="1:17">
      <c r="A13" s="79"/>
      <c r="B13" s="77"/>
      <c r="C13" s="132"/>
      <c r="D13" s="77"/>
      <c r="E13" s="77"/>
      <c r="F13" s="77"/>
      <c r="G13" s="73"/>
      <c r="H13" s="77"/>
      <c r="I13" s="77"/>
      <c r="J13" s="77"/>
      <c r="K13" s="77"/>
      <c r="L13" s="77"/>
      <c r="M13" s="77"/>
      <c r="N13" s="77"/>
      <c r="O13" s="77"/>
      <c r="P13" s="77"/>
      <c r="Q13" s="78"/>
    </row>
    <row r="14" spans="1:17">
      <c r="A14" s="79"/>
      <c r="B14" s="77"/>
      <c r="C14" s="132"/>
      <c r="D14" s="77"/>
      <c r="E14" s="77"/>
      <c r="F14" s="77"/>
      <c r="G14" s="73"/>
      <c r="H14" s="77"/>
      <c r="I14" s="77"/>
      <c r="J14" s="77"/>
      <c r="K14" s="77"/>
      <c r="L14" s="77"/>
      <c r="M14" s="77"/>
      <c r="N14" s="77"/>
      <c r="O14" s="77"/>
      <c r="P14" s="77"/>
      <c r="Q14" s="78"/>
    </row>
    <row r="15" spans="1:17">
      <c r="A15" s="79"/>
      <c r="B15" s="77"/>
      <c r="C15" s="132"/>
      <c r="D15" s="77"/>
      <c r="E15" s="77"/>
      <c r="F15" s="77"/>
      <c r="G15" s="73"/>
      <c r="H15" s="77"/>
      <c r="I15" s="77"/>
      <c r="J15" s="77"/>
      <c r="K15" s="77"/>
      <c r="L15" s="77"/>
      <c r="M15" s="77"/>
      <c r="N15" s="77"/>
      <c r="O15" s="77"/>
      <c r="P15" s="77"/>
      <c r="Q15" s="78"/>
    </row>
    <row r="16" spans="1:17">
      <c r="A16" s="79"/>
      <c r="B16" s="77"/>
      <c r="C16" s="132"/>
      <c r="D16" s="77"/>
      <c r="E16" s="77"/>
      <c r="F16" s="77"/>
      <c r="G16" s="73"/>
      <c r="H16" s="77"/>
      <c r="I16" s="77"/>
      <c r="J16" s="77"/>
      <c r="K16" s="77"/>
      <c r="L16" s="77"/>
      <c r="M16" s="77"/>
      <c r="N16" s="77"/>
      <c r="O16" s="77"/>
      <c r="P16" s="77"/>
      <c r="Q16" s="78"/>
    </row>
    <row r="17" spans="1:17">
      <c r="A17" s="79"/>
      <c r="B17" s="77"/>
      <c r="C17" s="132"/>
      <c r="D17" s="77"/>
      <c r="E17" s="77"/>
      <c r="F17" s="77"/>
      <c r="G17" s="73"/>
      <c r="H17" s="77"/>
      <c r="I17" s="77"/>
      <c r="J17" s="77"/>
      <c r="K17" s="77"/>
      <c r="L17" s="77"/>
      <c r="M17" s="77"/>
      <c r="N17" s="77"/>
      <c r="O17" s="77"/>
      <c r="P17" s="77"/>
      <c r="Q17" s="78"/>
    </row>
    <row r="18" spans="1:17">
      <c r="A18" s="79"/>
      <c r="B18" s="77"/>
      <c r="C18" s="132"/>
      <c r="D18" s="77"/>
      <c r="E18" s="77"/>
      <c r="F18" s="77"/>
      <c r="G18" s="73"/>
      <c r="H18" s="77"/>
      <c r="I18" s="77"/>
      <c r="J18" s="77"/>
      <c r="K18" s="77"/>
      <c r="L18" s="77"/>
      <c r="M18" s="77"/>
      <c r="N18" s="77"/>
      <c r="O18" s="77"/>
      <c r="P18" s="77"/>
      <c r="Q18" s="78"/>
    </row>
    <row r="19" spans="1:17">
      <c r="A19" s="79"/>
      <c r="B19" s="77"/>
      <c r="C19" s="132"/>
      <c r="D19" s="77"/>
      <c r="E19" s="77"/>
      <c r="F19" s="77"/>
      <c r="G19" s="73"/>
      <c r="H19" s="77"/>
      <c r="I19" s="77"/>
      <c r="J19" s="77"/>
      <c r="K19" s="77"/>
      <c r="L19" s="77"/>
      <c r="M19" s="77"/>
      <c r="N19" s="77"/>
      <c r="O19" s="77"/>
      <c r="P19" s="77"/>
      <c r="Q19" s="78"/>
    </row>
    <row r="20" spans="1:17">
      <c r="A20" s="79"/>
      <c r="B20" s="77"/>
      <c r="C20" s="132"/>
      <c r="D20" s="77"/>
      <c r="E20" s="77"/>
      <c r="F20" s="77"/>
      <c r="G20" s="73"/>
      <c r="H20" s="77"/>
      <c r="I20" s="77"/>
      <c r="J20" s="77"/>
      <c r="K20" s="77"/>
      <c r="L20" s="77"/>
      <c r="M20" s="77"/>
      <c r="N20" s="77"/>
      <c r="O20" s="77"/>
      <c r="P20" s="77"/>
      <c r="Q20" s="78"/>
    </row>
    <row r="21" spans="1:17">
      <c r="A21" s="79"/>
      <c r="B21" s="77"/>
      <c r="C21" s="132"/>
      <c r="D21" s="77"/>
      <c r="E21" s="77"/>
      <c r="F21" s="77"/>
      <c r="G21" s="73"/>
      <c r="H21" s="77"/>
      <c r="I21" s="77"/>
      <c r="J21" s="77"/>
      <c r="K21" s="77"/>
      <c r="L21" s="77"/>
      <c r="M21" s="77"/>
      <c r="N21" s="77"/>
      <c r="O21" s="77"/>
      <c r="P21" s="77"/>
      <c r="Q21" s="78"/>
    </row>
    <row r="22" spans="1:17">
      <c r="A22" s="79"/>
      <c r="B22" s="77"/>
      <c r="C22" s="132"/>
      <c r="D22" s="77"/>
      <c r="E22" s="77"/>
      <c r="F22" s="77"/>
      <c r="G22" s="73"/>
      <c r="H22" s="77"/>
      <c r="I22" s="77"/>
      <c r="J22" s="77"/>
      <c r="K22" s="77"/>
      <c r="L22" s="77"/>
      <c r="M22" s="77"/>
      <c r="N22" s="77"/>
      <c r="O22" s="77"/>
      <c r="P22" s="77"/>
      <c r="Q22" s="78"/>
    </row>
    <row r="23" spans="1:17">
      <c r="A23" s="79"/>
      <c r="B23" s="77"/>
      <c r="C23" s="132"/>
      <c r="D23" s="77"/>
      <c r="E23" s="77"/>
      <c r="F23" s="77"/>
      <c r="G23" s="73"/>
      <c r="H23" s="77"/>
      <c r="I23" s="77"/>
      <c r="J23" s="77"/>
      <c r="K23" s="77"/>
      <c r="L23" s="77"/>
      <c r="M23" s="77"/>
      <c r="N23" s="77"/>
      <c r="O23" s="77"/>
      <c r="P23" s="77"/>
      <c r="Q23" s="78"/>
    </row>
    <row r="24" spans="1:17">
      <c r="A24" s="79"/>
      <c r="B24" s="77"/>
      <c r="C24" s="132"/>
      <c r="D24" s="77"/>
      <c r="E24" s="77"/>
      <c r="F24" s="77"/>
      <c r="G24" s="73"/>
      <c r="H24" s="77"/>
      <c r="I24" s="77"/>
      <c r="J24" s="77"/>
      <c r="K24" s="77"/>
      <c r="L24" s="77"/>
      <c r="M24" s="77"/>
      <c r="N24" s="77"/>
      <c r="O24" s="77"/>
      <c r="P24" s="77"/>
      <c r="Q24" s="78"/>
    </row>
    <row r="25" spans="1:17">
      <c r="A25" s="79"/>
      <c r="B25" s="77"/>
      <c r="C25" s="132"/>
      <c r="D25" s="77"/>
      <c r="E25" s="77"/>
      <c r="F25" s="77"/>
      <c r="G25" s="73"/>
      <c r="H25" s="77"/>
      <c r="I25" s="77"/>
      <c r="J25" s="77"/>
      <c r="K25" s="77"/>
      <c r="L25" s="77"/>
      <c r="M25" s="77"/>
      <c r="N25" s="77"/>
      <c r="O25" s="77"/>
      <c r="P25" s="77"/>
      <c r="Q25" s="78"/>
    </row>
    <row r="26" spans="1:17">
      <c r="A26" s="79"/>
      <c r="B26" s="77"/>
      <c r="C26" s="132"/>
      <c r="D26" s="77"/>
      <c r="E26" s="77"/>
      <c r="F26" s="77"/>
      <c r="G26" s="73"/>
      <c r="H26" s="77"/>
      <c r="I26" s="77"/>
      <c r="J26" s="77"/>
      <c r="K26" s="77"/>
      <c r="L26" s="77"/>
      <c r="M26" s="77"/>
      <c r="N26" s="77"/>
      <c r="O26" s="77"/>
      <c r="P26" s="77"/>
      <c r="Q26" s="78"/>
    </row>
    <row r="27" spans="1:17">
      <c r="A27" s="79"/>
      <c r="B27" s="77"/>
      <c r="C27" s="132"/>
      <c r="D27" s="77"/>
      <c r="E27" s="77"/>
      <c r="F27" s="77"/>
      <c r="G27" s="73"/>
      <c r="H27" s="77"/>
      <c r="I27" s="77"/>
      <c r="J27" s="77"/>
      <c r="K27" s="77"/>
      <c r="L27" s="77"/>
      <c r="M27" s="77"/>
      <c r="N27" s="77"/>
      <c r="O27" s="77"/>
      <c r="P27" s="77"/>
      <c r="Q27" s="78"/>
    </row>
    <row r="28" spans="1:17">
      <c r="A28" s="79"/>
      <c r="B28" s="77"/>
      <c r="C28" s="132"/>
      <c r="D28" s="77"/>
      <c r="E28" s="77"/>
      <c r="F28" s="77"/>
      <c r="G28" s="73"/>
      <c r="H28" s="77"/>
      <c r="I28" s="77"/>
      <c r="J28" s="77"/>
      <c r="K28" s="77"/>
      <c r="L28" s="77"/>
      <c r="M28" s="77"/>
      <c r="N28" s="77"/>
      <c r="O28" s="77"/>
      <c r="P28" s="77"/>
      <c r="Q28" s="78"/>
    </row>
    <row r="29" spans="1:17">
      <c r="A29" s="79"/>
      <c r="B29" s="77"/>
      <c r="C29" s="132"/>
      <c r="D29" s="77"/>
      <c r="E29" s="77"/>
      <c r="F29" s="77"/>
      <c r="G29" s="73"/>
      <c r="H29" s="77"/>
      <c r="I29" s="77"/>
      <c r="J29" s="77"/>
      <c r="K29" s="77"/>
      <c r="L29" s="77"/>
      <c r="M29" s="77"/>
      <c r="N29" s="77"/>
      <c r="O29" s="77"/>
      <c r="P29" s="77"/>
      <c r="Q29" s="78"/>
    </row>
    <row r="30" spans="1:17">
      <c r="A30" s="79"/>
      <c r="B30" s="77"/>
      <c r="C30" s="132"/>
      <c r="D30" s="77"/>
      <c r="E30" s="77"/>
      <c r="F30" s="77"/>
      <c r="G30" s="73"/>
      <c r="H30" s="77"/>
      <c r="I30" s="77"/>
      <c r="J30" s="77"/>
      <c r="K30" s="77"/>
      <c r="L30" s="77"/>
      <c r="M30" s="77"/>
      <c r="N30" s="77"/>
      <c r="O30" s="77"/>
      <c r="P30" s="77"/>
      <c r="Q30" s="78"/>
    </row>
    <row r="31" spans="1:17">
      <c r="A31" s="79"/>
      <c r="B31" s="77"/>
      <c r="C31" s="132"/>
      <c r="D31" s="77"/>
      <c r="E31" s="77"/>
      <c r="F31" s="77"/>
      <c r="G31" s="73"/>
      <c r="H31" s="77"/>
      <c r="I31" s="77"/>
      <c r="J31" s="77"/>
      <c r="K31" s="77"/>
      <c r="L31" s="77"/>
      <c r="M31" s="77"/>
      <c r="N31" s="77"/>
      <c r="O31" s="77"/>
      <c r="P31" s="77"/>
      <c r="Q31" s="78"/>
    </row>
    <row r="32" spans="1:17">
      <c r="A32" s="79"/>
      <c r="B32" s="77"/>
      <c r="C32" s="132"/>
      <c r="D32" s="77"/>
      <c r="E32" s="77"/>
      <c r="F32" s="77"/>
      <c r="G32" s="73"/>
      <c r="H32" s="77"/>
      <c r="I32" s="77"/>
      <c r="J32" s="77"/>
      <c r="K32" s="77"/>
      <c r="L32" s="77"/>
      <c r="M32" s="77"/>
      <c r="N32" s="77"/>
      <c r="O32" s="77"/>
      <c r="P32" s="77"/>
      <c r="Q32" s="78"/>
    </row>
    <row r="33" spans="1:17">
      <c r="A33" s="79"/>
      <c r="B33" s="77"/>
      <c r="C33" s="132"/>
      <c r="D33" s="77"/>
      <c r="E33" s="77"/>
      <c r="F33" s="77"/>
      <c r="G33" s="73"/>
      <c r="H33" s="77"/>
      <c r="I33" s="77"/>
      <c r="J33" s="77"/>
      <c r="K33" s="77"/>
      <c r="L33" s="77"/>
      <c r="M33" s="77"/>
      <c r="N33" s="77"/>
      <c r="O33" s="77"/>
      <c r="P33" s="77"/>
      <c r="Q33" s="78"/>
    </row>
    <row r="34" spans="1:17">
      <c r="A34" s="79"/>
      <c r="B34" s="77"/>
      <c r="C34" s="132"/>
      <c r="D34" s="77"/>
      <c r="E34" s="77"/>
      <c r="F34" s="77"/>
      <c r="G34" s="73"/>
      <c r="H34" s="77"/>
      <c r="I34" s="77"/>
      <c r="J34" s="77"/>
      <c r="K34" s="77"/>
      <c r="L34" s="77"/>
      <c r="M34" s="77"/>
      <c r="N34" s="77"/>
      <c r="O34" s="77"/>
      <c r="P34" s="77"/>
      <c r="Q34" s="78"/>
    </row>
    <row r="35" spans="1:17">
      <c r="A35" s="79"/>
      <c r="B35" s="77"/>
      <c r="C35" s="132"/>
      <c r="D35" s="77"/>
      <c r="E35" s="77"/>
      <c r="F35" s="77"/>
      <c r="G35" s="73"/>
      <c r="H35" s="77"/>
      <c r="I35" s="77"/>
      <c r="J35" s="77"/>
      <c r="K35" s="77"/>
      <c r="L35" s="77"/>
      <c r="M35" s="77"/>
      <c r="N35" s="77"/>
      <c r="O35" s="77"/>
      <c r="P35" s="77"/>
      <c r="Q35" s="78"/>
    </row>
    <row r="36" spans="1:17">
      <c r="A36" s="79"/>
      <c r="B36" s="77"/>
      <c r="C36" s="132"/>
      <c r="D36" s="77"/>
      <c r="E36" s="77"/>
      <c r="F36" s="77"/>
      <c r="G36" s="73"/>
      <c r="H36" s="77"/>
      <c r="I36" s="77"/>
      <c r="J36" s="77"/>
      <c r="K36" s="77"/>
      <c r="L36" s="77"/>
      <c r="M36" s="77"/>
      <c r="N36" s="77"/>
      <c r="O36" s="77"/>
      <c r="P36" s="77"/>
      <c r="Q36" s="78"/>
    </row>
    <row r="37" spans="1:17">
      <c r="A37" s="79"/>
      <c r="B37" s="77"/>
      <c r="C37" s="132"/>
      <c r="D37" s="77"/>
      <c r="E37" s="77"/>
      <c r="F37" s="77"/>
      <c r="G37" s="73"/>
      <c r="H37" s="77"/>
      <c r="I37" s="77"/>
      <c r="J37" s="77"/>
      <c r="K37" s="77"/>
      <c r="L37" s="77"/>
      <c r="M37" s="77"/>
      <c r="N37" s="77"/>
      <c r="O37" s="77"/>
      <c r="P37" s="77"/>
      <c r="Q37" s="78"/>
    </row>
    <row r="38" spans="1:17">
      <c r="A38" s="79"/>
      <c r="B38" s="77"/>
      <c r="C38" s="132"/>
      <c r="D38" s="77"/>
      <c r="E38" s="77"/>
      <c r="F38" s="77"/>
      <c r="G38" s="73"/>
      <c r="H38" s="77"/>
      <c r="I38" s="77"/>
      <c r="J38" s="77"/>
      <c r="K38" s="77"/>
      <c r="L38" s="77"/>
      <c r="M38" s="77"/>
      <c r="N38" s="77"/>
      <c r="O38" s="77"/>
      <c r="P38" s="77"/>
      <c r="Q38" s="78"/>
    </row>
    <row r="39" spans="1:17">
      <c r="A39" s="79"/>
      <c r="B39" s="77"/>
      <c r="C39" s="132"/>
      <c r="D39" s="77"/>
      <c r="E39" s="77"/>
      <c r="F39" s="77"/>
      <c r="G39" s="73"/>
      <c r="H39" s="77"/>
      <c r="I39" s="77"/>
      <c r="J39" s="77"/>
      <c r="K39" s="77"/>
      <c r="L39" s="77"/>
      <c r="M39" s="77"/>
      <c r="N39" s="77"/>
      <c r="O39" s="77"/>
      <c r="P39" s="77"/>
      <c r="Q39" s="78"/>
    </row>
    <row r="40" spans="1:17">
      <c r="A40" s="79"/>
      <c r="B40" s="77"/>
      <c r="C40" s="132"/>
      <c r="D40" s="77"/>
      <c r="E40" s="77"/>
      <c r="F40" s="77"/>
      <c r="G40" s="73"/>
      <c r="H40" s="77"/>
      <c r="I40" s="77"/>
      <c r="J40" s="77"/>
      <c r="K40" s="77"/>
      <c r="L40" s="77"/>
      <c r="M40" s="77"/>
      <c r="N40" s="77"/>
      <c r="O40" s="77"/>
      <c r="P40" s="77"/>
      <c r="Q40" s="78"/>
    </row>
    <row r="41" spans="1:17">
      <c r="A41" s="79"/>
      <c r="B41" s="77"/>
      <c r="C41" s="132"/>
      <c r="D41" s="77"/>
      <c r="E41" s="77"/>
      <c r="F41" s="77"/>
      <c r="G41" s="73"/>
      <c r="H41" s="77"/>
      <c r="I41" s="77"/>
      <c r="J41" s="77"/>
      <c r="K41" s="77"/>
      <c r="L41" s="77"/>
      <c r="M41" s="77"/>
      <c r="N41" s="77"/>
      <c r="O41" s="77"/>
      <c r="P41" s="77"/>
      <c r="Q41" s="78"/>
    </row>
    <row r="42" spans="1:17">
      <c r="A42" s="79"/>
      <c r="B42" s="77"/>
      <c r="C42" s="132"/>
      <c r="D42" s="77"/>
      <c r="E42" s="77"/>
      <c r="F42" s="77"/>
      <c r="G42" s="73"/>
      <c r="H42" s="77"/>
      <c r="I42" s="77"/>
      <c r="J42" s="77"/>
      <c r="K42" s="77"/>
      <c r="L42" s="77"/>
      <c r="M42" s="77"/>
      <c r="N42" s="77"/>
      <c r="O42" s="77"/>
      <c r="P42" s="77"/>
      <c r="Q42" s="78"/>
    </row>
    <row r="43" spans="1:17">
      <c r="A43" s="79"/>
      <c r="B43" s="77"/>
      <c r="C43" s="132"/>
      <c r="D43" s="77"/>
      <c r="E43" s="77"/>
      <c r="F43" s="77"/>
      <c r="G43" s="73"/>
      <c r="H43" s="77"/>
      <c r="I43" s="77"/>
      <c r="J43" s="77"/>
      <c r="K43" s="77"/>
      <c r="L43" s="77"/>
      <c r="M43" s="77"/>
      <c r="N43" s="77"/>
      <c r="O43" s="77"/>
      <c r="P43" s="77"/>
      <c r="Q43" s="78"/>
    </row>
    <row r="44" spans="1:17">
      <c r="A44" s="79"/>
      <c r="B44" s="77"/>
      <c r="C44" s="133"/>
      <c r="D44" s="77"/>
      <c r="E44" s="77"/>
      <c r="F44" s="77"/>
      <c r="G44" s="77"/>
      <c r="H44" s="77"/>
      <c r="I44" s="77"/>
      <c r="J44" s="77"/>
      <c r="K44" s="77"/>
      <c r="L44" s="77"/>
      <c r="M44" s="77"/>
      <c r="N44" s="77"/>
      <c r="O44" s="77"/>
      <c r="P44" s="77"/>
      <c r="Q44" s="78"/>
    </row>
    <row r="45" spans="1:17">
      <c r="A45" s="79"/>
      <c r="B45" s="77"/>
      <c r="C45" s="133"/>
      <c r="D45" s="77"/>
      <c r="E45" s="77"/>
      <c r="F45" s="77"/>
      <c r="G45" s="77"/>
      <c r="H45" s="77"/>
      <c r="I45" s="77"/>
      <c r="J45" s="77"/>
      <c r="K45" s="77"/>
      <c r="L45" s="77"/>
      <c r="M45" s="77"/>
      <c r="N45" s="77"/>
      <c r="O45" s="77"/>
      <c r="P45" s="77"/>
      <c r="Q45" s="78"/>
    </row>
    <row r="46" spans="1:17">
      <c r="A46" s="79"/>
      <c r="B46" s="77"/>
      <c r="C46" s="133"/>
      <c r="D46" s="77"/>
      <c r="E46" s="77"/>
      <c r="F46" s="77"/>
      <c r="G46" s="77"/>
      <c r="H46" s="77"/>
      <c r="I46" s="77"/>
      <c r="J46" s="77"/>
      <c r="K46" s="77"/>
      <c r="L46" s="77"/>
      <c r="M46" s="77"/>
      <c r="N46" s="77"/>
      <c r="O46" s="77"/>
      <c r="P46" s="77"/>
      <c r="Q46" s="78"/>
    </row>
    <row r="47" spans="1:17">
      <c r="A47" s="79"/>
      <c r="B47" s="77"/>
      <c r="C47" s="133"/>
      <c r="D47" s="77"/>
      <c r="E47" s="77"/>
      <c r="F47" s="77"/>
      <c r="G47" s="77"/>
      <c r="H47" s="77"/>
      <c r="I47" s="77"/>
      <c r="J47" s="77"/>
      <c r="K47" s="77"/>
      <c r="L47" s="77"/>
      <c r="M47" s="77"/>
      <c r="N47" s="77"/>
      <c r="O47" s="77"/>
      <c r="P47" s="77"/>
      <c r="Q47" s="78"/>
    </row>
    <row r="48" spans="1:17">
      <c r="A48" s="79"/>
      <c r="B48" s="77"/>
      <c r="C48" s="133"/>
      <c r="D48" s="77"/>
      <c r="E48" s="77"/>
      <c r="F48" s="77"/>
      <c r="G48" s="77"/>
      <c r="H48" s="77"/>
      <c r="I48" s="77"/>
      <c r="J48" s="77"/>
      <c r="K48" s="77"/>
      <c r="L48" s="77"/>
      <c r="M48" s="77"/>
      <c r="N48" s="77"/>
      <c r="O48" s="77"/>
      <c r="P48" s="77"/>
      <c r="Q48" s="78"/>
    </row>
    <row r="49" spans="1:17">
      <c r="A49" s="79"/>
      <c r="B49" s="77"/>
      <c r="C49" s="133"/>
      <c r="D49" s="77"/>
      <c r="E49" s="77"/>
      <c r="F49" s="77"/>
      <c r="G49" s="77"/>
      <c r="H49" s="77"/>
      <c r="I49" s="77"/>
      <c r="J49" s="77"/>
      <c r="K49" s="77"/>
      <c r="L49" s="77"/>
      <c r="M49" s="77"/>
      <c r="N49" s="77"/>
      <c r="O49" s="77"/>
      <c r="P49" s="77"/>
      <c r="Q49" s="78"/>
    </row>
    <row r="50" spans="1:17">
      <c r="A50" s="78"/>
      <c r="B50" s="78"/>
      <c r="C50" s="134"/>
      <c r="D50" s="78"/>
      <c r="E50" s="78"/>
      <c r="F50" s="78"/>
      <c r="G50" s="78"/>
      <c r="H50" s="78"/>
      <c r="I50" s="78"/>
      <c r="J50" s="78"/>
      <c r="K50" s="78"/>
      <c r="L50" s="78"/>
      <c r="M50" s="78"/>
      <c r="N50" s="78"/>
      <c r="O50" s="78"/>
      <c r="P50" s="78"/>
      <c r="Q50" s="78"/>
    </row>
    <row r="51" spans="1:17">
      <c r="A51" s="78"/>
      <c r="B51" s="78"/>
      <c r="C51" s="134"/>
      <c r="D51" s="78"/>
      <c r="E51" s="78"/>
      <c r="F51" s="78"/>
      <c r="G51" s="78"/>
      <c r="H51" s="78"/>
      <c r="I51" s="78"/>
      <c r="J51" s="78"/>
      <c r="K51" s="78"/>
      <c r="L51" s="78"/>
      <c r="M51" s="78"/>
      <c r="N51" s="78"/>
      <c r="O51" s="78"/>
      <c r="P51" s="78"/>
      <c r="Q51" s="78"/>
    </row>
    <row r="52" spans="1:17">
      <c r="A52" s="78"/>
      <c r="B52" s="78"/>
      <c r="C52" s="134"/>
      <c r="D52" s="78"/>
      <c r="E52" s="78"/>
      <c r="F52" s="78"/>
      <c r="G52" s="78"/>
      <c r="H52" s="78"/>
      <c r="I52" s="78"/>
      <c r="J52" s="78"/>
      <c r="K52" s="78"/>
      <c r="L52" s="78"/>
      <c r="M52" s="78"/>
      <c r="N52" s="78"/>
      <c r="O52" s="78"/>
      <c r="P52" s="78"/>
      <c r="Q52" s="78"/>
    </row>
    <row r="53" spans="1:17">
      <c r="A53" s="78"/>
      <c r="B53" s="78"/>
      <c r="C53" s="134"/>
      <c r="D53" s="78"/>
      <c r="E53" s="78"/>
      <c r="F53" s="78"/>
      <c r="G53" s="78"/>
      <c r="H53" s="78"/>
      <c r="I53" s="78"/>
      <c r="J53" s="78"/>
      <c r="K53" s="78"/>
      <c r="L53" s="78"/>
      <c r="M53" s="78"/>
      <c r="N53" s="78"/>
      <c r="O53" s="78"/>
      <c r="P53" s="78"/>
      <c r="Q53" s="78"/>
    </row>
    <row r="54" spans="1:17">
      <c r="A54" s="78"/>
      <c r="B54" s="78"/>
      <c r="C54" s="134"/>
      <c r="D54" s="78"/>
      <c r="E54" s="78"/>
      <c r="F54" s="78"/>
      <c r="G54" s="78"/>
      <c r="H54" s="78"/>
      <c r="I54" s="78"/>
      <c r="J54" s="78"/>
      <c r="K54" s="78"/>
      <c r="L54" s="78"/>
      <c r="M54" s="78"/>
      <c r="N54" s="78"/>
      <c r="O54" s="78"/>
      <c r="P54" s="78"/>
      <c r="Q54" s="78"/>
    </row>
    <row r="55" spans="1:17">
      <c r="A55" s="78"/>
      <c r="B55" s="78"/>
      <c r="C55" s="134"/>
      <c r="D55" s="78"/>
      <c r="E55" s="78"/>
      <c r="F55" s="78"/>
      <c r="G55" s="78"/>
      <c r="H55" s="78"/>
      <c r="I55" s="78"/>
      <c r="J55" s="78"/>
      <c r="K55" s="78"/>
      <c r="L55" s="78"/>
      <c r="M55" s="78"/>
      <c r="N55" s="78"/>
      <c r="O55" s="78"/>
      <c r="P55" s="78"/>
      <c r="Q55" s="78"/>
    </row>
    <row r="56" spans="1:17">
      <c r="A56" s="78"/>
      <c r="B56" s="78"/>
      <c r="C56" s="134"/>
      <c r="D56" s="78"/>
      <c r="E56" s="78"/>
      <c r="F56" s="78"/>
      <c r="G56" s="78"/>
      <c r="H56" s="78"/>
      <c r="I56" s="78"/>
      <c r="J56" s="78"/>
      <c r="K56" s="78"/>
      <c r="L56" s="78"/>
      <c r="M56" s="78"/>
      <c r="N56" s="78"/>
      <c r="O56" s="78"/>
      <c r="P56" s="78"/>
      <c r="Q56" s="78"/>
    </row>
    <row r="57" spans="1:17">
      <c r="A57" s="78"/>
      <c r="B57" s="78"/>
      <c r="C57" s="134"/>
      <c r="D57" s="78"/>
      <c r="E57" s="78"/>
      <c r="F57" s="78"/>
      <c r="G57" s="78"/>
      <c r="H57" s="78"/>
      <c r="I57" s="78"/>
      <c r="J57" s="78"/>
      <c r="K57" s="78"/>
      <c r="L57" s="78"/>
      <c r="M57" s="78"/>
      <c r="N57" s="78"/>
      <c r="O57" s="78"/>
      <c r="P57" s="78"/>
      <c r="Q57" s="78"/>
    </row>
    <row r="58" spans="1:17">
      <c r="A58" s="78"/>
      <c r="B58" s="78"/>
      <c r="C58" s="134"/>
      <c r="D58" s="78"/>
      <c r="E58" s="78"/>
      <c r="F58" s="78"/>
      <c r="G58" s="78"/>
      <c r="H58" s="78"/>
      <c r="I58" s="78"/>
      <c r="J58" s="78"/>
      <c r="K58" s="78"/>
      <c r="L58" s="78"/>
      <c r="M58" s="78"/>
      <c r="N58" s="78"/>
      <c r="O58" s="78"/>
      <c r="P58" s="78"/>
      <c r="Q58" s="78"/>
    </row>
    <row r="59" spans="1:17">
      <c r="A59" s="78"/>
      <c r="B59" s="78"/>
      <c r="C59" s="134"/>
      <c r="D59" s="78"/>
      <c r="E59" s="78"/>
      <c r="F59" s="78"/>
      <c r="G59" s="78"/>
      <c r="H59" s="78"/>
      <c r="I59" s="78"/>
      <c r="J59" s="78"/>
      <c r="K59" s="78"/>
      <c r="L59" s="78"/>
      <c r="M59" s="78"/>
      <c r="N59" s="78"/>
      <c r="O59" s="78"/>
      <c r="P59" s="78"/>
      <c r="Q59" s="78"/>
    </row>
    <row r="60" spans="1:17">
      <c r="A60" s="78"/>
      <c r="B60" s="78"/>
      <c r="C60" s="134"/>
      <c r="D60" s="78"/>
      <c r="E60" s="78"/>
      <c r="F60" s="78"/>
      <c r="G60" s="78"/>
      <c r="H60" s="78"/>
      <c r="I60" s="78"/>
      <c r="J60" s="78"/>
      <c r="K60" s="78"/>
      <c r="L60" s="78"/>
      <c r="M60" s="78"/>
      <c r="N60" s="78"/>
      <c r="O60" s="78"/>
      <c r="P60" s="78"/>
      <c r="Q60" s="78"/>
    </row>
    <row r="61" spans="1:17">
      <c r="A61" s="78"/>
      <c r="B61" s="78"/>
      <c r="C61" s="134"/>
      <c r="D61" s="78"/>
      <c r="E61" s="78"/>
      <c r="F61" s="78"/>
      <c r="G61" s="78"/>
      <c r="H61" s="78"/>
      <c r="I61" s="78"/>
      <c r="J61" s="78"/>
      <c r="K61" s="78"/>
      <c r="L61" s="78"/>
      <c r="M61" s="78"/>
      <c r="N61" s="78"/>
      <c r="O61" s="78"/>
      <c r="P61" s="78"/>
      <c r="Q61" s="78"/>
    </row>
    <row r="62" spans="1:17">
      <c r="A62" s="78"/>
      <c r="B62" s="78"/>
      <c r="C62" s="134"/>
      <c r="D62" s="78"/>
      <c r="E62" s="78"/>
      <c r="F62" s="78"/>
      <c r="G62" s="78"/>
      <c r="H62" s="78"/>
      <c r="I62" s="78"/>
      <c r="J62" s="78"/>
      <c r="K62" s="78"/>
      <c r="L62" s="78"/>
      <c r="M62" s="78"/>
      <c r="N62" s="78"/>
      <c r="O62" s="78"/>
      <c r="P62" s="78"/>
      <c r="Q62" s="78"/>
    </row>
    <row r="63" spans="1:17">
      <c r="A63" s="78"/>
      <c r="B63" s="78"/>
      <c r="C63" s="134"/>
      <c r="D63" s="78"/>
      <c r="E63" s="78"/>
      <c r="F63" s="78"/>
      <c r="G63" s="78"/>
      <c r="H63" s="78"/>
      <c r="I63" s="78"/>
      <c r="J63" s="78"/>
      <c r="K63" s="78"/>
      <c r="L63" s="78"/>
      <c r="M63" s="78"/>
      <c r="N63" s="78"/>
      <c r="O63" s="78"/>
      <c r="P63" s="78"/>
      <c r="Q63" s="78"/>
    </row>
    <row r="64" spans="1:17">
      <c r="A64" s="78"/>
      <c r="B64" s="78"/>
      <c r="C64" s="134"/>
      <c r="D64" s="78"/>
      <c r="E64" s="78"/>
      <c r="F64" s="78"/>
      <c r="G64" s="78"/>
      <c r="H64" s="78"/>
      <c r="I64" s="78"/>
      <c r="J64" s="78"/>
      <c r="K64" s="78"/>
      <c r="L64" s="78"/>
      <c r="M64" s="78"/>
      <c r="N64" s="78"/>
      <c r="O64" s="78"/>
      <c r="P64" s="78"/>
      <c r="Q64" s="78"/>
    </row>
    <row r="65" spans="1:17">
      <c r="A65" s="78"/>
      <c r="B65" s="78"/>
      <c r="C65" s="134"/>
      <c r="D65" s="78"/>
      <c r="E65" s="78"/>
      <c r="F65" s="78"/>
      <c r="G65" s="78"/>
      <c r="H65" s="78"/>
      <c r="I65" s="78"/>
      <c r="J65" s="78"/>
      <c r="K65" s="78"/>
      <c r="L65" s="78"/>
      <c r="M65" s="78"/>
      <c r="N65" s="78"/>
      <c r="O65" s="78"/>
      <c r="P65" s="78"/>
      <c r="Q65" s="78"/>
    </row>
    <row r="66" spans="1:17">
      <c r="A66" s="78"/>
      <c r="B66" s="78"/>
      <c r="C66" s="134"/>
      <c r="D66" s="78"/>
      <c r="E66" s="78"/>
      <c r="F66" s="78"/>
      <c r="G66" s="78"/>
      <c r="H66" s="78"/>
      <c r="I66" s="78"/>
      <c r="J66" s="78"/>
      <c r="K66" s="78"/>
      <c r="L66" s="78"/>
      <c r="M66" s="78"/>
      <c r="N66" s="78"/>
      <c r="O66" s="78"/>
      <c r="P66" s="78"/>
      <c r="Q66" s="78"/>
    </row>
    <row r="67" spans="1:17">
      <c r="A67" s="78"/>
      <c r="B67" s="78"/>
      <c r="C67" s="134"/>
      <c r="D67" s="78"/>
      <c r="E67" s="78"/>
      <c r="F67" s="78"/>
      <c r="G67" s="78"/>
      <c r="H67" s="78"/>
      <c r="I67" s="78"/>
      <c r="J67" s="78"/>
      <c r="K67" s="78"/>
      <c r="L67" s="78"/>
      <c r="M67" s="78"/>
      <c r="N67" s="78"/>
      <c r="O67" s="78"/>
      <c r="P67" s="78"/>
      <c r="Q67" s="78"/>
    </row>
    <row r="68" spans="1:17">
      <c r="A68" s="78"/>
      <c r="B68" s="78"/>
      <c r="C68" s="134"/>
      <c r="D68" s="78"/>
      <c r="E68" s="78"/>
      <c r="F68" s="78"/>
      <c r="G68" s="78"/>
      <c r="H68" s="78"/>
      <c r="I68" s="78"/>
      <c r="J68" s="78"/>
      <c r="K68" s="78"/>
      <c r="L68" s="78"/>
      <c r="M68" s="78"/>
      <c r="N68" s="78"/>
      <c r="O68" s="78"/>
      <c r="P68" s="78"/>
      <c r="Q68" s="78"/>
    </row>
    <row r="69" spans="1:17">
      <c r="A69" s="78"/>
      <c r="B69" s="78"/>
      <c r="C69" s="134"/>
      <c r="D69" s="78"/>
      <c r="E69" s="78"/>
      <c r="F69" s="78"/>
      <c r="G69" s="78"/>
      <c r="H69" s="78"/>
      <c r="I69" s="78"/>
      <c r="J69" s="78"/>
      <c r="K69" s="78"/>
      <c r="L69" s="78"/>
      <c r="M69" s="78"/>
      <c r="N69" s="78"/>
      <c r="O69" s="78"/>
      <c r="P69" s="78"/>
      <c r="Q69" s="78"/>
    </row>
    <row r="70" spans="1:17">
      <c r="A70" s="78"/>
      <c r="B70" s="78"/>
      <c r="C70" s="134"/>
      <c r="D70" s="78"/>
      <c r="E70" s="78"/>
      <c r="F70" s="78"/>
      <c r="G70" s="78"/>
      <c r="H70" s="78"/>
      <c r="I70" s="78"/>
      <c r="J70" s="78"/>
      <c r="K70" s="78"/>
      <c r="L70" s="78"/>
      <c r="M70" s="78"/>
      <c r="N70" s="78"/>
      <c r="O70" s="78"/>
      <c r="P70" s="78"/>
      <c r="Q70" s="78"/>
    </row>
    <row r="71" spans="1:17">
      <c r="A71" s="78"/>
      <c r="B71" s="78"/>
      <c r="C71" s="134"/>
      <c r="D71" s="78"/>
      <c r="E71" s="78"/>
      <c r="F71" s="78"/>
      <c r="G71" s="78"/>
      <c r="H71" s="78"/>
      <c r="I71" s="78"/>
      <c r="J71" s="78"/>
      <c r="K71" s="78"/>
      <c r="L71" s="78"/>
      <c r="M71" s="78"/>
      <c r="N71" s="78"/>
      <c r="O71" s="78"/>
      <c r="P71" s="78"/>
      <c r="Q71" s="78"/>
    </row>
    <row r="72" spans="1:17">
      <c r="A72" s="78"/>
      <c r="B72" s="78"/>
      <c r="C72" s="134"/>
      <c r="D72" s="78"/>
      <c r="E72" s="78"/>
      <c r="F72" s="78"/>
      <c r="G72" s="78"/>
      <c r="H72" s="78"/>
      <c r="I72" s="78"/>
      <c r="J72" s="78"/>
      <c r="K72" s="78"/>
      <c r="L72" s="78"/>
      <c r="M72" s="78"/>
      <c r="N72" s="78"/>
      <c r="O72" s="78"/>
      <c r="P72" s="78"/>
      <c r="Q72" s="78"/>
    </row>
    <row r="73" spans="1:17">
      <c r="A73" s="78"/>
      <c r="B73" s="78"/>
      <c r="C73" s="134"/>
      <c r="D73" s="78"/>
      <c r="E73" s="78"/>
      <c r="F73" s="78"/>
      <c r="G73" s="78"/>
      <c r="H73" s="78"/>
      <c r="I73" s="78"/>
      <c r="J73" s="78"/>
      <c r="K73" s="78"/>
      <c r="L73" s="78"/>
      <c r="M73" s="78"/>
      <c r="N73" s="78"/>
      <c r="O73" s="78"/>
      <c r="P73" s="78"/>
      <c r="Q73" s="78"/>
    </row>
    <row r="74" spans="1:17">
      <c r="A74" s="78"/>
      <c r="B74" s="78"/>
      <c r="C74" s="134"/>
      <c r="D74" s="78"/>
      <c r="E74" s="78"/>
      <c r="F74" s="78"/>
      <c r="G74" s="78"/>
      <c r="H74" s="78"/>
      <c r="I74" s="78"/>
      <c r="J74" s="78"/>
      <c r="K74" s="78"/>
      <c r="L74" s="78"/>
      <c r="M74" s="78"/>
      <c r="N74" s="78"/>
      <c r="O74" s="78"/>
      <c r="P74" s="78"/>
      <c r="Q74" s="78"/>
    </row>
    <row r="75" spans="1:17">
      <c r="A75" s="78"/>
      <c r="B75" s="78"/>
      <c r="C75" s="134"/>
      <c r="D75" s="78"/>
      <c r="E75" s="78"/>
      <c r="F75" s="78"/>
      <c r="G75" s="78"/>
      <c r="H75" s="78"/>
      <c r="I75" s="78"/>
      <c r="J75" s="78"/>
      <c r="K75" s="78"/>
      <c r="L75" s="78"/>
      <c r="M75" s="78"/>
      <c r="N75" s="78"/>
      <c r="O75" s="78"/>
      <c r="P75" s="78"/>
      <c r="Q75" s="78"/>
    </row>
    <row r="76" spans="1:17">
      <c r="A76" s="78"/>
      <c r="B76" s="78"/>
      <c r="C76" s="134"/>
      <c r="D76" s="78"/>
      <c r="E76" s="78"/>
      <c r="F76" s="78"/>
      <c r="G76" s="78"/>
      <c r="H76" s="78"/>
      <c r="I76" s="78"/>
      <c r="J76" s="78"/>
      <c r="K76" s="78"/>
      <c r="L76" s="78"/>
      <c r="M76" s="78"/>
      <c r="N76" s="78"/>
      <c r="O76" s="78"/>
      <c r="P76" s="78"/>
      <c r="Q76" s="78"/>
    </row>
    <row r="77" spans="1:17">
      <c r="A77" s="78"/>
      <c r="B77" s="78"/>
      <c r="C77" s="134"/>
      <c r="D77" s="78"/>
      <c r="E77" s="78"/>
      <c r="F77" s="78"/>
      <c r="G77" s="78"/>
      <c r="H77" s="78"/>
      <c r="I77" s="78"/>
      <c r="J77" s="78"/>
      <c r="K77" s="78"/>
      <c r="L77" s="78"/>
      <c r="M77" s="78"/>
      <c r="N77" s="78"/>
      <c r="O77" s="78"/>
      <c r="P77" s="78"/>
      <c r="Q77" s="78"/>
    </row>
    <row r="78" spans="1:17">
      <c r="A78" s="78"/>
      <c r="B78" s="78"/>
      <c r="C78" s="134"/>
      <c r="D78" s="78"/>
      <c r="E78" s="78"/>
      <c r="F78" s="78"/>
      <c r="G78" s="78"/>
      <c r="H78" s="78"/>
      <c r="I78" s="78"/>
      <c r="J78" s="78"/>
      <c r="K78" s="78"/>
      <c r="L78" s="78"/>
      <c r="M78" s="78"/>
      <c r="N78" s="78"/>
      <c r="O78" s="78"/>
      <c r="P78" s="78"/>
      <c r="Q78" s="78"/>
    </row>
    <row r="79" spans="1:17">
      <c r="A79" s="78"/>
      <c r="B79" s="78"/>
      <c r="C79" s="134"/>
      <c r="D79" s="78"/>
      <c r="E79" s="78"/>
      <c r="F79" s="78"/>
      <c r="G79" s="78"/>
      <c r="H79" s="78"/>
      <c r="I79" s="78"/>
      <c r="J79" s="78"/>
      <c r="K79" s="78"/>
      <c r="L79" s="78"/>
      <c r="M79" s="78"/>
      <c r="N79" s="78"/>
      <c r="O79" s="78"/>
      <c r="P79" s="78"/>
      <c r="Q79" s="78"/>
    </row>
    <row r="80" spans="1:17">
      <c r="A80" s="78"/>
      <c r="B80" s="78"/>
      <c r="C80" s="134"/>
      <c r="D80" s="78"/>
      <c r="E80" s="78"/>
      <c r="F80" s="78"/>
      <c r="G80" s="78"/>
      <c r="H80" s="78"/>
      <c r="I80" s="78"/>
      <c r="J80" s="78"/>
      <c r="K80" s="78"/>
      <c r="L80" s="78"/>
      <c r="M80" s="78"/>
      <c r="N80" s="78"/>
      <c r="O80" s="78"/>
      <c r="P80" s="78"/>
      <c r="Q80" s="78"/>
    </row>
    <row r="81" spans="1:17">
      <c r="A81" s="78"/>
      <c r="B81" s="78"/>
      <c r="C81" s="134"/>
      <c r="D81" s="78"/>
      <c r="E81" s="78"/>
      <c r="F81" s="78"/>
      <c r="G81" s="78"/>
      <c r="H81" s="78"/>
      <c r="I81" s="78"/>
      <c r="J81" s="78"/>
      <c r="K81" s="78"/>
      <c r="L81" s="78"/>
      <c r="M81" s="78"/>
      <c r="N81" s="78"/>
      <c r="O81" s="78"/>
      <c r="P81" s="78"/>
      <c r="Q81" s="78"/>
    </row>
    <row r="82" spans="1:17">
      <c r="A82" s="78"/>
      <c r="B82" s="78"/>
      <c r="C82" s="134"/>
      <c r="D82" s="78"/>
      <c r="E82" s="78"/>
      <c r="F82" s="78"/>
      <c r="G82" s="78"/>
      <c r="H82" s="78"/>
      <c r="I82" s="78"/>
      <c r="J82" s="78"/>
      <c r="K82" s="78"/>
      <c r="L82" s="78"/>
      <c r="M82" s="78"/>
      <c r="N82" s="78"/>
      <c r="O82" s="78"/>
      <c r="P82" s="78"/>
      <c r="Q82" s="78"/>
    </row>
    <row r="83" spans="1:17">
      <c r="A83" s="78"/>
      <c r="B83" s="78"/>
      <c r="C83" s="134"/>
      <c r="D83" s="78"/>
      <c r="E83" s="78"/>
      <c r="F83" s="78"/>
      <c r="G83" s="78"/>
      <c r="H83" s="78"/>
      <c r="I83" s="78"/>
      <c r="J83" s="78"/>
      <c r="K83" s="78"/>
      <c r="L83" s="78"/>
      <c r="M83" s="78"/>
      <c r="N83" s="78"/>
      <c r="O83" s="78"/>
      <c r="P83" s="78"/>
      <c r="Q83" s="78"/>
    </row>
    <row r="84" spans="1:17">
      <c r="A84" s="78"/>
      <c r="B84" s="78"/>
      <c r="C84" s="134"/>
      <c r="D84" s="78"/>
      <c r="E84" s="78"/>
      <c r="F84" s="78"/>
      <c r="G84" s="78"/>
      <c r="H84" s="78"/>
      <c r="I84" s="78"/>
      <c r="J84" s="78"/>
      <c r="K84" s="78"/>
      <c r="L84" s="78"/>
      <c r="M84" s="78"/>
      <c r="N84" s="78"/>
      <c r="O84" s="78"/>
      <c r="P84" s="78"/>
      <c r="Q84" s="78"/>
    </row>
    <row r="85" spans="1:17">
      <c r="A85" s="78"/>
      <c r="B85" s="78"/>
      <c r="C85" s="134"/>
      <c r="D85" s="78"/>
      <c r="E85" s="78"/>
      <c r="F85" s="78"/>
      <c r="G85" s="78"/>
      <c r="H85" s="78"/>
      <c r="I85" s="78"/>
      <c r="J85" s="78"/>
      <c r="K85" s="78"/>
      <c r="L85" s="78"/>
      <c r="M85" s="78"/>
      <c r="N85" s="78"/>
      <c r="O85" s="78"/>
      <c r="P85" s="78"/>
      <c r="Q85" s="78"/>
    </row>
    <row r="86" spans="1:17">
      <c r="A86" s="78"/>
      <c r="B86" s="78"/>
      <c r="C86" s="134"/>
      <c r="D86" s="78"/>
      <c r="E86" s="78"/>
      <c r="F86" s="78"/>
      <c r="G86" s="78"/>
      <c r="H86" s="78"/>
      <c r="I86" s="78"/>
      <c r="J86" s="78"/>
      <c r="K86" s="78"/>
      <c r="L86" s="78"/>
      <c r="M86" s="78"/>
      <c r="N86" s="78"/>
      <c r="O86" s="78"/>
      <c r="P86" s="78"/>
      <c r="Q86" s="78"/>
    </row>
    <row r="87" spans="1:17">
      <c r="A87" s="78"/>
      <c r="B87" s="78"/>
      <c r="C87" s="134"/>
      <c r="D87" s="78"/>
      <c r="E87" s="78"/>
      <c r="F87" s="78"/>
      <c r="G87" s="78"/>
      <c r="H87" s="78"/>
      <c r="I87" s="78"/>
      <c r="J87" s="78"/>
      <c r="K87" s="78"/>
      <c r="L87" s="78"/>
      <c r="M87" s="78"/>
      <c r="N87" s="78"/>
      <c r="O87" s="78"/>
      <c r="P87" s="78"/>
      <c r="Q87" s="78"/>
    </row>
    <row r="88" spans="1:17">
      <c r="A88" s="78"/>
      <c r="B88" s="78"/>
      <c r="C88" s="134"/>
      <c r="D88" s="78"/>
      <c r="E88" s="78"/>
      <c r="F88" s="78"/>
      <c r="G88" s="78"/>
      <c r="H88" s="78"/>
      <c r="I88" s="78"/>
      <c r="J88" s="78"/>
      <c r="K88" s="78"/>
      <c r="L88" s="78"/>
      <c r="M88" s="78"/>
      <c r="N88" s="78"/>
      <c r="O88" s="78"/>
      <c r="P88" s="78"/>
      <c r="Q88" s="78"/>
    </row>
    <row r="89" spans="1:17">
      <c r="A89" s="78"/>
      <c r="B89" s="78"/>
      <c r="C89" s="134"/>
      <c r="D89" s="78"/>
      <c r="E89" s="78"/>
      <c r="F89" s="78"/>
      <c r="G89" s="78"/>
      <c r="H89" s="78"/>
      <c r="I89" s="78"/>
      <c r="J89" s="78"/>
      <c r="K89" s="78"/>
      <c r="L89" s="78"/>
      <c r="M89" s="78"/>
      <c r="N89" s="78"/>
      <c r="O89" s="78"/>
      <c r="P89" s="78"/>
      <c r="Q89" s="78"/>
    </row>
    <row r="90" spans="1:17">
      <c r="A90" s="78"/>
      <c r="B90" s="78"/>
      <c r="C90" s="134"/>
      <c r="D90" s="78"/>
      <c r="E90" s="78"/>
      <c r="F90" s="78"/>
      <c r="G90" s="78"/>
      <c r="H90" s="78"/>
      <c r="I90" s="78"/>
      <c r="J90" s="78"/>
      <c r="K90" s="78"/>
      <c r="L90" s="78"/>
      <c r="M90" s="78"/>
      <c r="N90" s="78"/>
      <c r="O90" s="78"/>
      <c r="P90" s="78"/>
      <c r="Q90" s="78"/>
    </row>
    <row r="91" spans="1:17">
      <c r="A91" s="78"/>
      <c r="B91" s="78"/>
      <c r="C91" s="134"/>
      <c r="D91" s="78"/>
      <c r="E91" s="78"/>
      <c r="F91" s="78"/>
      <c r="G91" s="78"/>
      <c r="H91" s="78"/>
      <c r="I91" s="78"/>
      <c r="J91" s="78"/>
      <c r="K91" s="78"/>
      <c r="L91" s="78"/>
      <c r="M91" s="78"/>
      <c r="N91" s="78"/>
      <c r="O91" s="78"/>
      <c r="P91" s="78"/>
      <c r="Q91" s="78"/>
    </row>
    <row r="92" spans="1:17">
      <c r="A92" s="78"/>
      <c r="B92" s="78"/>
      <c r="C92" s="134"/>
      <c r="D92" s="78"/>
      <c r="E92" s="78"/>
      <c r="F92" s="78"/>
      <c r="G92" s="78"/>
      <c r="H92" s="78"/>
      <c r="I92" s="78"/>
      <c r="J92" s="78"/>
      <c r="K92" s="78"/>
      <c r="L92" s="78"/>
      <c r="M92" s="78"/>
      <c r="N92" s="78"/>
      <c r="O92" s="78"/>
      <c r="P92" s="78"/>
      <c r="Q92" s="78"/>
    </row>
    <row r="93" spans="1:17">
      <c r="A93" s="78"/>
      <c r="B93" s="78"/>
      <c r="C93" s="134"/>
      <c r="D93" s="78"/>
      <c r="E93" s="78"/>
      <c r="F93" s="78"/>
      <c r="G93" s="78"/>
      <c r="H93" s="78"/>
      <c r="I93" s="78"/>
      <c r="J93" s="78"/>
      <c r="K93" s="78"/>
      <c r="L93" s="78"/>
      <c r="M93" s="78"/>
      <c r="N93" s="78"/>
      <c r="O93" s="78"/>
      <c r="P93" s="78"/>
      <c r="Q93" s="78"/>
    </row>
    <row r="94" spans="1:17">
      <c r="A94" s="78"/>
      <c r="B94" s="78"/>
      <c r="C94" s="134"/>
      <c r="D94" s="78"/>
      <c r="E94" s="78"/>
      <c r="F94" s="78"/>
      <c r="G94" s="78"/>
      <c r="H94" s="78"/>
      <c r="I94" s="78"/>
      <c r="J94" s="78"/>
      <c r="K94" s="78"/>
      <c r="L94" s="78"/>
      <c r="M94" s="78"/>
      <c r="N94" s="78"/>
      <c r="O94" s="78"/>
      <c r="P94" s="78"/>
      <c r="Q94" s="78"/>
    </row>
    <row r="95" spans="1:17">
      <c r="A95" s="78"/>
      <c r="B95" s="78"/>
      <c r="C95" s="134"/>
      <c r="D95" s="78"/>
      <c r="E95" s="78"/>
      <c r="F95" s="78"/>
      <c r="G95" s="78"/>
      <c r="H95" s="78"/>
      <c r="I95" s="78"/>
      <c r="J95" s="78"/>
      <c r="K95" s="78"/>
      <c r="L95" s="78"/>
      <c r="M95" s="78"/>
      <c r="N95" s="78"/>
      <c r="O95" s="78"/>
      <c r="P95" s="78"/>
      <c r="Q95" s="78"/>
    </row>
    <row r="96" spans="1:17">
      <c r="A96" s="78"/>
      <c r="B96" s="78"/>
      <c r="C96" s="134"/>
      <c r="D96" s="78"/>
      <c r="E96" s="78"/>
      <c r="F96" s="78"/>
      <c r="G96" s="78"/>
      <c r="H96" s="78"/>
      <c r="I96" s="78"/>
      <c r="J96" s="78"/>
      <c r="K96" s="78"/>
      <c r="L96" s="78"/>
      <c r="M96" s="78"/>
      <c r="N96" s="78"/>
      <c r="O96" s="78"/>
      <c r="P96" s="78"/>
      <c r="Q96" s="78"/>
    </row>
    <row r="97" spans="1:17">
      <c r="A97" s="78"/>
      <c r="B97" s="78"/>
      <c r="C97" s="134"/>
      <c r="D97" s="78"/>
      <c r="E97" s="78"/>
      <c r="F97" s="78"/>
      <c r="G97" s="78"/>
      <c r="H97" s="78"/>
      <c r="I97" s="78"/>
      <c r="J97" s="78"/>
      <c r="K97" s="78"/>
      <c r="L97" s="78"/>
      <c r="M97" s="78"/>
      <c r="N97" s="78"/>
      <c r="O97" s="78"/>
      <c r="P97" s="78"/>
      <c r="Q97" s="78"/>
    </row>
    <row r="98" spans="1:17">
      <c r="A98" s="78"/>
      <c r="B98" s="78"/>
      <c r="C98" s="134"/>
      <c r="D98" s="78"/>
      <c r="E98" s="78"/>
      <c r="F98" s="78"/>
      <c r="G98" s="78"/>
      <c r="H98" s="78"/>
      <c r="I98" s="78"/>
      <c r="J98" s="78"/>
      <c r="K98" s="78"/>
      <c r="L98" s="78"/>
      <c r="M98" s="78"/>
      <c r="N98" s="78"/>
      <c r="O98" s="78"/>
      <c r="P98" s="78"/>
      <c r="Q98" s="78"/>
    </row>
    <row r="99" spans="1:17">
      <c r="A99" s="78"/>
      <c r="B99" s="78"/>
      <c r="C99" s="134"/>
      <c r="D99" s="78"/>
      <c r="E99" s="78"/>
      <c r="F99" s="78"/>
      <c r="G99" s="78"/>
      <c r="H99" s="78"/>
      <c r="I99" s="78"/>
      <c r="J99" s="78"/>
      <c r="K99" s="78"/>
      <c r="L99" s="78"/>
      <c r="M99" s="78"/>
      <c r="N99" s="78"/>
      <c r="O99" s="78"/>
      <c r="P99" s="78"/>
      <c r="Q99" s="78"/>
    </row>
    <row r="100" spans="1:17">
      <c r="A100" s="78"/>
      <c r="B100" s="78"/>
      <c r="C100" s="134"/>
      <c r="D100" s="78"/>
      <c r="E100" s="78"/>
      <c r="F100" s="78"/>
      <c r="G100" s="78"/>
      <c r="H100" s="78"/>
      <c r="I100" s="78"/>
      <c r="J100" s="78"/>
      <c r="K100" s="78"/>
      <c r="L100" s="78"/>
      <c r="M100" s="78"/>
      <c r="N100" s="78"/>
      <c r="O100" s="78"/>
      <c r="P100" s="78"/>
      <c r="Q100" s="78"/>
    </row>
    <row r="101" spans="1:17">
      <c r="A101" s="78"/>
      <c r="B101" s="78"/>
      <c r="C101" s="134"/>
      <c r="D101" s="78"/>
      <c r="E101" s="78"/>
      <c r="F101" s="78"/>
      <c r="G101" s="78"/>
      <c r="H101" s="78"/>
      <c r="I101" s="78"/>
      <c r="J101" s="78"/>
      <c r="K101" s="78"/>
      <c r="L101" s="78"/>
      <c r="M101" s="78"/>
      <c r="N101" s="78"/>
      <c r="O101" s="78"/>
      <c r="P101" s="78"/>
      <c r="Q101" s="78"/>
    </row>
    <row r="102" spans="1:17">
      <c r="A102" s="78"/>
      <c r="B102" s="78"/>
      <c r="C102" s="134"/>
      <c r="D102" s="78"/>
      <c r="E102" s="78"/>
      <c r="F102" s="78"/>
      <c r="G102" s="78"/>
      <c r="H102" s="78"/>
      <c r="I102" s="78"/>
      <c r="J102" s="78"/>
      <c r="K102" s="78"/>
      <c r="L102" s="78"/>
      <c r="M102" s="78"/>
      <c r="N102" s="78"/>
      <c r="O102" s="78"/>
      <c r="P102" s="78"/>
      <c r="Q102" s="78"/>
    </row>
    <row r="103" spans="1:17">
      <c r="A103" s="78"/>
      <c r="B103" s="78"/>
      <c r="C103" s="134"/>
      <c r="D103" s="78"/>
      <c r="E103" s="78"/>
      <c r="F103" s="78"/>
      <c r="G103" s="78"/>
      <c r="H103" s="78"/>
      <c r="I103" s="78"/>
      <c r="J103" s="78"/>
      <c r="K103" s="78"/>
      <c r="L103" s="78"/>
      <c r="M103" s="78"/>
      <c r="N103" s="78"/>
      <c r="O103" s="78"/>
      <c r="P103" s="78"/>
      <c r="Q103" s="78"/>
    </row>
    <row r="104" spans="1:17">
      <c r="A104" s="78"/>
      <c r="B104" s="78"/>
      <c r="C104" s="134"/>
      <c r="D104" s="78"/>
      <c r="E104" s="78"/>
      <c r="F104" s="78"/>
      <c r="G104" s="78"/>
      <c r="H104" s="78"/>
      <c r="I104" s="78"/>
      <c r="J104" s="78"/>
      <c r="K104" s="78"/>
      <c r="L104" s="78"/>
      <c r="M104" s="78"/>
      <c r="N104" s="78"/>
      <c r="O104" s="78"/>
      <c r="P104" s="78"/>
      <c r="Q104" s="78"/>
    </row>
    <row r="105" spans="1:17">
      <c r="A105" s="78"/>
      <c r="B105" s="78"/>
      <c r="C105" s="134"/>
      <c r="D105" s="78"/>
      <c r="E105" s="78"/>
      <c r="F105" s="78"/>
      <c r="G105" s="78"/>
      <c r="H105" s="78"/>
      <c r="I105" s="78"/>
      <c r="J105" s="78"/>
      <c r="K105" s="78"/>
      <c r="L105" s="78"/>
      <c r="M105" s="78"/>
      <c r="N105" s="78"/>
      <c r="O105" s="78"/>
      <c r="P105" s="78"/>
      <c r="Q105" s="78"/>
    </row>
    <row r="106" spans="1:17">
      <c r="A106" s="78"/>
      <c r="B106" s="78"/>
      <c r="C106" s="134"/>
      <c r="D106" s="78"/>
      <c r="E106" s="78"/>
      <c r="F106" s="78"/>
      <c r="G106" s="78"/>
      <c r="H106" s="78"/>
      <c r="I106" s="78"/>
      <c r="J106" s="78"/>
      <c r="K106" s="78"/>
      <c r="L106" s="78"/>
      <c r="M106" s="78"/>
      <c r="N106" s="78"/>
      <c r="O106" s="78"/>
      <c r="P106" s="78"/>
      <c r="Q106" s="78"/>
    </row>
    <row r="107" spans="1:17">
      <c r="A107" s="78"/>
      <c r="B107" s="78"/>
      <c r="C107" s="134"/>
      <c r="D107" s="78"/>
      <c r="E107" s="78"/>
      <c r="F107" s="78"/>
      <c r="G107" s="78"/>
      <c r="H107" s="78"/>
      <c r="I107" s="78"/>
      <c r="J107" s="78"/>
      <c r="K107" s="78"/>
      <c r="L107" s="78"/>
      <c r="M107" s="78"/>
      <c r="N107" s="78"/>
      <c r="O107" s="78"/>
      <c r="P107" s="78"/>
      <c r="Q107" s="78"/>
    </row>
    <row r="108" spans="1:17">
      <c r="A108" s="78"/>
      <c r="B108" s="78"/>
      <c r="C108" s="134"/>
      <c r="D108" s="78"/>
      <c r="E108" s="78"/>
      <c r="F108" s="78"/>
      <c r="G108" s="78"/>
      <c r="H108" s="78"/>
      <c r="I108" s="78"/>
      <c r="J108" s="78"/>
      <c r="K108" s="78"/>
      <c r="L108" s="78"/>
      <c r="M108" s="78"/>
      <c r="N108" s="78"/>
      <c r="O108" s="78"/>
      <c r="P108" s="78"/>
      <c r="Q108" s="78"/>
    </row>
    <row r="109" spans="1:17">
      <c r="A109" s="78"/>
      <c r="B109" s="78"/>
      <c r="C109" s="134"/>
      <c r="D109" s="78"/>
      <c r="E109" s="78"/>
      <c r="F109" s="78"/>
      <c r="G109" s="78"/>
      <c r="H109" s="78"/>
      <c r="I109" s="78"/>
      <c r="J109" s="78"/>
      <c r="K109" s="78"/>
      <c r="L109" s="78"/>
      <c r="M109" s="78"/>
      <c r="N109" s="78"/>
      <c r="O109" s="78"/>
      <c r="P109" s="78"/>
      <c r="Q109" s="78"/>
    </row>
    <row r="110" spans="1:17">
      <c r="A110" s="78"/>
      <c r="B110" s="78"/>
      <c r="C110" s="134"/>
      <c r="D110" s="78"/>
      <c r="E110" s="78"/>
      <c r="F110" s="78"/>
      <c r="G110" s="78"/>
      <c r="H110" s="78"/>
      <c r="I110" s="78"/>
      <c r="J110" s="78"/>
      <c r="K110" s="78"/>
      <c r="L110" s="78"/>
      <c r="M110" s="78"/>
      <c r="N110" s="78"/>
      <c r="O110" s="78"/>
      <c r="P110" s="78"/>
      <c r="Q110" s="78"/>
    </row>
    <row r="111" spans="1:17">
      <c r="A111" s="78"/>
      <c r="B111" s="78"/>
      <c r="C111" s="134"/>
      <c r="D111" s="78"/>
      <c r="E111" s="78"/>
      <c r="F111" s="78"/>
      <c r="G111" s="78"/>
      <c r="H111" s="78"/>
      <c r="I111" s="78"/>
      <c r="J111" s="78"/>
      <c r="K111" s="78"/>
      <c r="L111" s="78"/>
      <c r="M111" s="78"/>
      <c r="N111" s="78"/>
      <c r="O111" s="78"/>
      <c r="P111" s="78"/>
      <c r="Q111" s="78"/>
    </row>
    <row r="112" spans="1:17">
      <c r="A112" s="78"/>
      <c r="B112" s="78"/>
      <c r="C112" s="134"/>
      <c r="D112" s="78"/>
      <c r="E112" s="78"/>
      <c r="F112" s="78"/>
      <c r="G112" s="78"/>
      <c r="H112" s="78"/>
      <c r="I112" s="78"/>
      <c r="J112" s="78"/>
      <c r="K112" s="78"/>
      <c r="L112" s="78"/>
      <c r="M112" s="78"/>
      <c r="N112" s="78"/>
      <c r="O112" s="78"/>
      <c r="P112" s="78"/>
      <c r="Q112" s="78"/>
    </row>
    <row r="113" spans="1:17">
      <c r="A113" s="78"/>
      <c r="B113" s="78"/>
      <c r="C113" s="134"/>
      <c r="D113" s="78"/>
      <c r="E113" s="78"/>
      <c r="F113" s="78"/>
      <c r="G113" s="78"/>
      <c r="H113" s="78"/>
      <c r="I113" s="78"/>
      <c r="J113" s="78"/>
      <c r="K113" s="78"/>
      <c r="L113" s="78"/>
      <c r="M113" s="78"/>
      <c r="N113" s="78"/>
      <c r="O113" s="78"/>
      <c r="P113" s="78"/>
      <c r="Q113" s="78"/>
    </row>
    <row r="114" spans="1:17">
      <c r="A114" s="78"/>
      <c r="B114" s="78"/>
      <c r="C114" s="134"/>
      <c r="D114" s="78"/>
      <c r="E114" s="78"/>
      <c r="F114" s="78"/>
      <c r="G114" s="78"/>
      <c r="H114" s="78"/>
      <c r="I114" s="78"/>
      <c r="J114" s="78"/>
      <c r="K114" s="78"/>
      <c r="L114" s="78"/>
      <c r="M114" s="78"/>
      <c r="N114" s="78"/>
      <c r="O114" s="78"/>
      <c r="P114" s="78"/>
      <c r="Q114" s="78"/>
    </row>
    <row r="115" spans="1:17">
      <c r="A115" s="78"/>
      <c r="B115" s="78"/>
      <c r="C115" s="134"/>
      <c r="D115" s="78"/>
      <c r="E115" s="78"/>
      <c r="F115" s="78"/>
      <c r="G115" s="78"/>
      <c r="H115" s="78"/>
      <c r="I115" s="78"/>
      <c r="J115" s="78"/>
      <c r="K115" s="78"/>
      <c r="L115" s="78"/>
      <c r="M115" s="78"/>
      <c r="N115" s="78"/>
      <c r="O115" s="78"/>
      <c r="P115" s="78"/>
      <c r="Q115" s="78"/>
    </row>
    <row r="116" spans="1:17">
      <c r="A116" s="78"/>
      <c r="B116" s="78"/>
      <c r="C116" s="134"/>
      <c r="D116" s="78"/>
      <c r="E116" s="78"/>
      <c r="F116" s="78"/>
      <c r="G116" s="78"/>
      <c r="H116" s="78"/>
      <c r="I116" s="78"/>
      <c r="J116" s="78"/>
      <c r="K116" s="78"/>
      <c r="L116" s="78"/>
      <c r="M116" s="78"/>
      <c r="N116" s="78"/>
      <c r="O116" s="78"/>
      <c r="P116" s="78"/>
      <c r="Q116" s="78"/>
    </row>
    <row r="117" spans="1:17">
      <c r="A117" s="78"/>
      <c r="B117" s="78"/>
      <c r="C117" s="134"/>
      <c r="D117" s="78"/>
      <c r="E117" s="78"/>
      <c r="F117" s="78"/>
      <c r="G117" s="78"/>
      <c r="H117" s="78"/>
      <c r="I117" s="78"/>
      <c r="J117" s="78"/>
      <c r="K117" s="78"/>
      <c r="L117" s="78"/>
      <c r="M117" s="78"/>
      <c r="N117" s="78"/>
      <c r="O117" s="78"/>
      <c r="P117" s="78"/>
      <c r="Q117" s="78"/>
    </row>
    <row r="118" spans="1:17">
      <c r="A118" s="78"/>
      <c r="B118" s="78"/>
      <c r="C118" s="134"/>
      <c r="D118" s="78"/>
      <c r="E118" s="78"/>
      <c r="F118" s="78"/>
      <c r="G118" s="78"/>
      <c r="H118" s="78"/>
      <c r="I118" s="78"/>
      <c r="J118" s="78"/>
      <c r="K118" s="78"/>
      <c r="L118" s="78"/>
      <c r="M118" s="78"/>
      <c r="N118" s="78"/>
      <c r="O118" s="78"/>
      <c r="P118" s="78"/>
      <c r="Q118" s="78"/>
    </row>
    <row r="119" spans="1:17">
      <c r="A119" s="78"/>
      <c r="B119" s="78"/>
      <c r="C119" s="134"/>
      <c r="D119" s="78"/>
      <c r="E119" s="78"/>
      <c r="F119" s="78"/>
      <c r="G119" s="78"/>
      <c r="H119" s="78"/>
      <c r="I119" s="78"/>
      <c r="J119" s="78"/>
      <c r="K119" s="78"/>
      <c r="L119" s="78"/>
      <c r="M119" s="78"/>
      <c r="N119" s="78"/>
      <c r="O119" s="78"/>
      <c r="P119" s="78"/>
      <c r="Q119" s="78"/>
    </row>
    <row r="120" spans="1:17">
      <c r="A120" s="78"/>
      <c r="B120" s="78"/>
      <c r="C120" s="134"/>
      <c r="D120" s="78"/>
      <c r="E120" s="78"/>
      <c r="F120" s="78"/>
      <c r="G120" s="78"/>
      <c r="H120" s="78"/>
      <c r="I120" s="78"/>
      <c r="J120" s="78"/>
      <c r="K120" s="78"/>
      <c r="L120" s="78"/>
      <c r="M120" s="78"/>
      <c r="N120" s="78"/>
      <c r="O120" s="78"/>
      <c r="P120" s="78"/>
      <c r="Q120" s="78"/>
    </row>
    <row r="121" spans="1:17">
      <c r="A121" s="78"/>
      <c r="B121" s="78"/>
      <c r="C121" s="134"/>
      <c r="D121" s="78"/>
      <c r="E121" s="78"/>
      <c r="F121" s="78"/>
      <c r="G121" s="78"/>
      <c r="H121" s="78"/>
      <c r="I121" s="78"/>
      <c r="J121" s="78"/>
      <c r="K121" s="78"/>
      <c r="L121" s="78"/>
      <c r="M121" s="78"/>
      <c r="N121" s="78"/>
      <c r="O121" s="78"/>
      <c r="P121" s="78"/>
      <c r="Q121" s="78"/>
    </row>
    <row r="122" spans="1:17">
      <c r="A122" s="78"/>
      <c r="B122" s="78"/>
      <c r="C122" s="134"/>
      <c r="D122" s="78"/>
      <c r="E122" s="78"/>
      <c r="F122" s="78"/>
      <c r="G122" s="78"/>
      <c r="H122" s="78"/>
      <c r="I122" s="78"/>
      <c r="J122" s="78"/>
      <c r="K122" s="78"/>
      <c r="L122" s="78"/>
      <c r="M122" s="78"/>
      <c r="N122" s="78"/>
      <c r="O122" s="78"/>
      <c r="P122" s="78"/>
      <c r="Q122" s="78"/>
    </row>
    <row r="123" spans="1:17">
      <c r="A123" s="78"/>
      <c r="B123" s="78"/>
      <c r="C123" s="134"/>
      <c r="D123" s="78"/>
      <c r="E123" s="78"/>
      <c r="F123" s="78"/>
      <c r="G123" s="78"/>
      <c r="H123" s="78"/>
      <c r="I123" s="78"/>
      <c r="J123" s="78"/>
      <c r="K123" s="78"/>
      <c r="L123" s="78"/>
      <c r="M123" s="78"/>
      <c r="N123" s="78"/>
      <c r="O123" s="78"/>
      <c r="P123" s="78"/>
      <c r="Q123" s="78"/>
    </row>
    <row r="124" spans="1:17">
      <c r="A124" s="78"/>
      <c r="B124" s="78"/>
      <c r="C124" s="134"/>
      <c r="D124" s="78"/>
      <c r="E124" s="78"/>
      <c r="F124" s="78"/>
      <c r="G124" s="78"/>
      <c r="H124" s="78"/>
      <c r="I124" s="78"/>
      <c r="J124" s="78"/>
      <c r="K124" s="78"/>
      <c r="L124" s="78"/>
      <c r="M124" s="78"/>
      <c r="N124" s="78"/>
      <c r="O124" s="78"/>
      <c r="P124" s="78"/>
      <c r="Q124" s="78"/>
    </row>
    <row r="125" spans="1:17">
      <c r="A125" s="78"/>
      <c r="B125" s="78"/>
      <c r="C125" s="134"/>
      <c r="D125" s="78"/>
      <c r="E125" s="78"/>
      <c r="F125" s="78"/>
      <c r="G125" s="78"/>
      <c r="H125" s="78"/>
      <c r="I125" s="78"/>
      <c r="J125" s="78"/>
      <c r="K125" s="78"/>
      <c r="L125" s="78"/>
      <c r="M125" s="78"/>
      <c r="N125" s="78"/>
      <c r="O125" s="78"/>
      <c r="P125" s="78"/>
      <c r="Q125" s="78"/>
    </row>
    <row r="126" spans="1:17">
      <c r="A126" s="78"/>
      <c r="B126" s="78"/>
      <c r="C126" s="134"/>
      <c r="D126" s="78"/>
      <c r="E126" s="78"/>
      <c r="F126" s="78"/>
      <c r="G126" s="78"/>
      <c r="H126" s="78"/>
      <c r="I126" s="78"/>
      <c r="J126" s="78"/>
      <c r="K126" s="78"/>
      <c r="L126" s="78"/>
      <c r="M126" s="78"/>
      <c r="N126" s="78"/>
      <c r="O126" s="78"/>
      <c r="P126" s="78"/>
      <c r="Q126" s="78"/>
    </row>
    <row r="127" spans="1:17">
      <c r="A127" s="78"/>
      <c r="B127" s="78"/>
      <c r="C127" s="134"/>
      <c r="D127" s="78"/>
      <c r="E127" s="78"/>
      <c r="F127" s="78"/>
      <c r="G127" s="78"/>
      <c r="H127" s="78"/>
      <c r="I127" s="78"/>
      <c r="J127" s="78"/>
      <c r="K127" s="78"/>
      <c r="L127" s="78"/>
      <c r="M127" s="78"/>
      <c r="N127" s="78"/>
      <c r="O127" s="78"/>
      <c r="P127" s="78"/>
      <c r="Q127" s="78"/>
    </row>
    <row r="128" spans="1:17">
      <c r="A128" s="78"/>
      <c r="B128" s="78"/>
      <c r="C128" s="134"/>
      <c r="D128" s="78"/>
      <c r="E128" s="78"/>
      <c r="F128" s="78"/>
      <c r="G128" s="78"/>
      <c r="H128" s="78"/>
      <c r="I128" s="78"/>
      <c r="J128" s="78"/>
      <c r="K128" s="78"/>
      <c r="L128" s="78"/>
      <c r="M128" s="78"/>
      <c r="N128" s="78"/>
      <c r="O128" s="78"/>
      <c r="P128" s="78"/>
      <c r="Q128" s="78"/>
    </row>
    <row r="129" spans="1:17">
      <c r="A129" s="78"/>
      <c r="B129" s="78"/>
      <c r="C129" s="134"/>
      <c r="D129" s="78"/>
      <c r="E129" s="78"/>
      <c r="F129" s="78"/>
      <c r="G129" s="78"/>
      <c r="H129" s="78"/>
      <c r="I129" s="78"/>
      <c r="J129" s="78"/>
      <c r="K129" s="78"/>
      <c r="L129" s="78"/>
      <c r="M129" s="78"/>
      <c r="N129" s="78"/>
      <c r="O129" s="78"/>
      <c r="P129" s="78"/>
      <c r="Q129" s="78"/>
    </row>
    <row r="130" spans="1:17">
      <c r="A130" s="78"/>
      <c r="B130" s="78"/>
      <c r="C130" s="134"/>
      <c r="D130" s="78"/>
      <c r="E130" s="78"/>
      <c r="F130" s="78"/>
      <c r="G130" s="78"/>
      <c r="H130" s="78"/>
      <c r="I130" s="78"/>
      <c r="J130" s="78"/>
      <c r="K130" s="78"/>
      <c r="L130" s="78"/>
      <c r="M130" s="78"/>
      <c r="N130" s="78"/>
      <c r="O130" s="78"/>
      <c r="P130" s="78"/>
      <c r="Q130" s="78"/>
    </row>
    <row r="131" spans="1:17">
      <c r="A131" s="78"/>
      <c r="B131" s="78"/>
      <c r="C131" s="134"/>
      <c r="D131" s="78"/>
      <c r="E131" s="78"/>
      <c r="F131" s="78"/>
      <c r="G131" s="78"/>
      <c r="H131" s="78"/>
      <c r="I131" s="78"/>
      <c r="J131" s="78"/>
      <c r="K131" s="78"/>
      <c r="L131" s="78"/>
      <c r="M131" s="78"/>
      <c r="N131" s="78"/>
      <c r="O131" s="78"/>
      <c r="P131" s="78"/>
      <c r="Q131" s="78"/>
    </row>
    <row r="132" spans="1:17">
      <c r="A132" s="78"/>
      <c r="B132" s="78"/>
      <c r="C132" s="134"/>
      <c r="D132" s="78"/>
      <c r="E132" s="78"/>
      <c r="F132" s="78"/>
      <c r="G132" s="78"/>
      <c r="H132" s="78"/>
      <c r="I132" s="78"/>
      <c r="J132" s="78"/>
      <c r="K132" s="78"/>
      <c r="L132" s="78"/>
      <c r="M132" s="78"/>
      <c r="N132" s="78"/>
      <c r="O132" s="78"/>
      <c r="P132" s="78"/>
      <c r="Q132" s="78"/>
    </row>
    <row r="133" spans="1:17">
      <c r="A133" s="78"/>
      <c r="B133" s="78"/>
      <c r="C133" s="134"/>
      <c r="D133" s="78"/>
      <c r="E133" s="78"/>
      <c r="F133" s="78"/>
      <c r="G133" s="78"/>
      <c r="H133" s="78"/>
      <c r="I133" s="78"/>
      <c r="J133" s="78"/>
      <c r="K133" s="78"/>
      <c r="L133" s="78"/>
      <c r="M133" s="78"/>
      <c r="N133" s="78"/>
      <c r="O133" s="78"/>
      <c r="P133" s="78"/>
      <c r="Q133" s="78"/>
    </row>
    <row r="134" spans="1:17">
      <c r="A134" s="78"/>
      <c r="B134" s="78"/>
      <c r="C134" s="134"/>
      <c r="D134" s="78"/>
      <c r="E134" s="78"/>
      <c r="F134" s="78"/>
      <c r="G134" s="78"/>
      <c r="H134" s="78"/>
      <c r="I134" s="78"/>
      <c r="J134" s="78"/>
      <c r="K134" s="78"/>
      <c r="L134" s="78"/>
      <c r="M134" s="78"/>
      <c r="N134" s="78"/>
      <c r="O134" s="78"/>
      <c r="P134" s="78"/>
      <c r="Q134" s="78"/>
    </row>
    <row r="135" spans="1:17">
      <c r="A135" s="78"/>
      <c r="B135" s="78"/>
      <c r="C135" s="134"/>
      <c r="D135" s="78"/>
      <c r="E135" s="78"/>
      <c r="F135" s="78"/>
      <c r="G135" s="78"/>
      <c r="H135" s="78"/>
      <c r="I135" s="78"/>
      <c r="J135" s="78"/>
      <c r="K135" s="78"/>
      <c r="L135" s="78"/>
      <c r="M135" s="78"/>
      <c r="N135" s="78"/>
      <c r="O135" s="78"/>
      <c r="P135" s="78"/>
      <c r="Q135" s="78"/>
    </row>
    <row r="136" spans="1:17">
      <c r="A136" s="78"/>
      <c r="B136" s="78"/>
      <c r="C136" s="134"/>
      <c r="D136" s="78"/>
      <c r="E136" s="78"/>
      <c r="F136" s="78"/>
      <c r="G136" s="78"/>
      <c r="H136" s="78"/>
      <c r="I136" s="78"/>
      <c r="J136" s="78"/>
      <c r="K136" s="78"/>
      <c r="L136" s="78"/>
      <c r="M136" s="78"/>
      <c r="N136" s="78"/>
      <c r="O136" s="78"/>
      <c r="P136" s="78"/>
      <c r="Q136" s="78"/>
    </row>
    <row r="137" spans="1:17">
      <c r="A137" s="78"/>
      <c r="B137" s="78"/>
      <c r="C137" s="134"/>
      <c r="D137" s="78"/>
      <c r="E137" s="78"/>
      <c r="F137" s="78"/>
      <c r="G137" s="78"/>
      <c r="H137" s="78"/>
      <c r="I137" s="78"/>
      <c r="J137" s="78"/>
      <c r="K137" s="78"/>
      <c r="L137" s="78"/>
      <c r="M137" s="78"/>
      <c r="N137" s="78"/>
      <c r="O137" s="78"/>
      <c r="P137" s="78"/>
      <c r="Q137" s="78"/>
    </row>
    <row r="138" spans="1:17">
      <c r="A138" s="78"/>
      <c r="B138" s="78"/>
      <c r="C138" s="134"/>
      <c r="D138" s="78"/>
      <c r="E138" s="78"/>
      <c r="F138" s="78"/>
      <c r="G138" s="78"/>
      <c r="H138" s="78"/>
      <c r="I138" s="78"/>
      <c r="J138" s="78"/>
      <c r="K138" s="78"/>
      <c r="L138" s="78"/>
      <c r="M138" s="78"/>
      <c r="N138" s="78"/>
      <c r="O138" s="78"/>
      <c r="P138" s="78"/>
      <c r="Q138" s="78"/>
    </row>
    <row r="139" spans="1:17">
      <c r="A139" s="78"/>
      <c r="B139" s="78"/>
      <c r="C139" s="134"/>
      <c r="D139" s="78"/>
      <c r="E139" s="78"/>
      <c r="F139" s="78"/>
      <c r="G139" s="78"/>
      <c r="H139" s="78"/>
      <c r="I139" s="78"/>
      <c r="J139" s="78"/>
      <c r="K139" s="78"/>
      <c r="L139" s="78"/>
      <c r="M139" s="78"/>
      <c r="N139" s="78"/>
      <c r="O139" s="78"/>
      <c r="P139" s="78"/>
      <c r="Q139" s="78"/>
    </row>
    <row r="140" spans="1:17">
      <c r="A140" s="78"/>
      <c r="B140" s="78"/>
      <c r="C140" s="134"/>
      <c r="D140" s="78"/>
      <c r="E140" s="78"/>
      <c r="F140" s="78"/>
      <c r="G140" s="78"/>
      <c r="H140" s="78"/>
      <c r="I140" s="78"/>
      <c r="J140" s="78"/>
      <c r="K140" s="78"/>
      <c r="L140" s="78"/>
      <c r="M140" s="78"/>
      <c r="N140" s="78"/>
      <c r="O140" s="78"/>
      <c r="P140" s="78"/>
      <c r="Q140" s="78"/>
    </row>
    <row r="141" spans="1:17">
      <c r="A141" s="78"/>
      <c r="B141" s="78"/>
      <c r="C141" s="134"/>
      <c r="D141" s="78"/>
      <c r="E141" s="78"/>
      <c r="F141" s="78"/>
      <c r="G141" s="78"/>
      <c r="H141" s="78"/>
      <c r="I141" s="78"/>
      <c r="J141" s="78"/>
      <c r="K141" s="78"/>
      <c r="L141" s="78"/>
      <c r="M141" s="78"/>
      <c r="N141" s="78"/>
      <c r="O141" s="78"/>
      <c r="P141" s="78"/>
      <c r="Q141" s="78"/>
    </row>
    <row r="142" spans="1:17">
      <c r="A142" s="78"/>
      <c r="B142" s="78"/>
      <c r="C142" s="134"/>
      <c r="D142" s="78"/>
      <c r="E142" s="78"/>
      <c r="F142" s="78"/>
      <c r="G142" s="78"/>
      <c r="H142" s="78"/>
      <c r="I142" s="78"/>
      <c r="J142" s="78"/>
      <c r="K142" s="78"/>
      <c r="L142" s="78"/>
      <c r="M142" s="78"/>
      <c r="N142" s="78"/>
      <c r="O142" s="78"/>
      <c r="P142" s="78"/>
      <c r="Q142" s="78"/>
    </row>
    <row r="143" spans="1:17">
      <c r="A143" s="78"/>
      <c r="B143" s="78"/>
      <c r="C143" s="134"/>
      <c r="D143" s="78"/>
      <c r="E143" s="78"/>
      <c r="F143" s="78"/>
      <c r="G143" s="78"/>
      <c r="H143" s="78"/>
      <c r="I143" s="78"/>
      <c r="J143" s="78"/>
      <c r="K143" s="78"/>
      <c r="L143" s="78"/>
      <c r="M143" s="78"/>
      <c r="N143" s="78"/>
      <c r="O143" s="78"/>
      <c r="P143" s="78"/>
      <c r="Q143" s="78"/>
    </row>
    <row r="144" spans="1:17">
      <c r="A144" s="78"/>
      <c r="B144" s="78"/>
      <c r="C144" s="134"/>
      <c r="D144" s="78"/>
      <c r="E144" s="78"/>
      <c r="F144" s="78"/>
      <c r="G144" s="78"/>
      <c r="H144" s="78"/>
      <c r="I144" s="78"/>
      <c r="J144" s="78"/>
      <c r="K144" s="78"/>
      <c r="L144" s="78"/>
      <c r="M144" s="78"/>
      <c r="N144" s="78"/>
      <c r="O144" s="78"/>
      <c r="P144" s="78"/>
      <c r="Q144" s="78"/>
    </row>
    <row r="145" spans="1:17">
      <c r="A145" s="78"/>
      <c r="B145" s="78"/>
      <c r="C145" s="134"/>
      <c r="D145" s="78"/>
      <c r="E145" s="78"/>
      <c r="F145" s="78"/>
      <c r="G145" s="78"/>
      <c r="H145" s="78"/>
      <c r="I145" s="78"/>
      <c r="J145" s="78"/>
      <c r="K145" s="78"/>
      <c r="L145" s="78"/>
      <c r="M145" s="78"/>
      <c r="N145" s="78"/>
      <c r="O145" s="78"/>
      <c r="P145" s="78"/>
      <c r="Q145" s="78"/>
    </row>
    <row r="146" spans="1:17">
      <c r="A146" s="78"/>
      <c r="B146" s="78"/>
      <c r="C146" s="134"/>
      <c r="D146" s="78"/>
      <c r="E146" s="78"/>
      <c r="F146" s="78"/>
      <c r="G146" s="78"/>
      <c r="H146" s="78"/>
      <c r="I146" s="78"/>
      <c r="J146" s="78"/>
      <c r="K146" s="78"/>
      <c r="L146" s="78"/>
      <c r="M146" s="78"/>
      <c r="N146" s="78"/>
      <c r="O146" s="78"/>
      <c r="P146" s="78"/>
      <c r="Q146" s="78"/>
    </row>
    <row r="147" spans="1:17">
      <c r="A147" s="78"/>
      <c r="B147" s="78"/>
      <c r="C147" s="134"/>
      <c r="D147" s="78"/>
      <c r="E147" s="78"/>
      <c r="F147" s="78"/>
      <c r="G147" s="78"/>
      <c r="H147" s="78"/>
      <c r="I147" s="78"/>
      <c r="J147" s="78"/>
      <c r="K147" s="78"/>
      <c r="L147" s="78"/>
      <c r="M147" s="78"/>
      <c r="N147" s="78"/>
      <c r="O147" s="78"/>
      <c r="P147" s="78"/>
      <c r="Q147" s="78"/>
    </row>
    <row r="148" spans="1:17">
      <c r="A148" s="78"/>
      <c r="B148" s="78"/>
      <c r="C148" s="134"/>
      <c r="D148" s="78"/>
      <c r="E148" s="78"/>
      <c r="F148" s="78"/>
      <c r="G148" s="78"/>
      <c r="H148" s="78"/>
      <c r="I148" s="78"/>
      <c r="J148" s="78"/>
      <c r="K148" s="78"/>
      <c r="L148" s="78"/>
      <c r="M148" s="78"/>
      <c r="N148" s="78"/>
      <c r="O148" s="78"/>
      <c r="P148" s="78"/>
      <c r="Q148" s="78"/>
    </row>
    <row r="149" spans="1:17">
      <c r="A149" s="78"/>
      <c r="B149" s="78"/>
      <c r="C149" s="134"/>
      <c r="D149" s="78"/>
      <c r="E149" s="78"/>
      <c r="F149" s="78"/>
      <c r="G149" s="78"/>
      <c r="H149" s="78"/>
      <c r="I149" s="78"/>
      <c r="J149" s="78"/>
      <c r="K149" s="78"/>
      <c r="L149" s="78"/>
      <c r="M149" s="78"/>
      <c r="N149" s="78"/>
      <c r="O149" s="78"/>
      <c r="P149" s="78"/>
      <c r="Q149" s="78"/>
    </row>
    <row r="150" spans="1:17">
      <c r="A150" s="78"/>
      <c r="B150" s="78"/>
      <c r="C150" s="134"/>
      <c r="D150" s="78"/>
      <c r="E150" s="78"/>
      <c r="F150" s="78"/>
      <c r="G150" s="78"/>
      <c r="H150" s="78"/>
      <c r="I150" s="78"/>
      <c r="J150" s="78"/>
      <c r="K150" s="78"/>
      <c r="L150" s="78"/>
      <c r="M150" s="78"/>
      <c r="N150" s="78"/>
      <c r="O150" s="78"/>
      <c r="P150" s="78"/>
      <c r="Q150" s="78"/>
    </row>
    <row r="151" spans="1:17">
      <c r="A151" s="78"/>
      <c r="B151" s="78"/>
      <c r="C151" s="134"/>
      <c r="D151" s="78"/>
      <c r="E151" s="78"/>
      <c r="F151" s="78"/>
      <c r="G151" s="78"/>
      <c r="H151" s="78"/>
      <c r="I151" s="78"/>
      <c r="J151" s="78"/>
      <c r="K151" s="78"/>
      <c r="L151" s="78"/>
      <c r="M151" s="78"/>
      <c r="N151" s="78"/>
      <c r="O151" s="78"/>
      <c r="P151" s="78"/>
      <c r="Q151" s="78"/>
    </row>
    <row r="152" spans="1:17">
      <c r="A152" s="78"/>
      <c r="B152" s="78"/>
      <c r="C152" s="134"/>
      <c r="D152" s="78"/>
      <c r="E152" s="78"/>
      <c r="F152" s="78"/>
      <c r="G152" s="78"/>
      <c r="H152" s="78"/>
      <c r="I152" s="78"/>
      <c r="J152" s="78"/>
      <c r="K152" s="78"/>
      <c r="L152" s="78"/>
      <c r="M152" s="78"/>
      <c r="N152" s="78"/>
      <c r="O152" s="78"/>
      <c r="P152" s="78"/>
      <c r="Q152" s="78"/>
    </row>
    <row r="153" spans="1:17">
      <c r="A153" s="78"/>
      <c r="B153" s="78"/>
      <c r="C153" s="134"/>
      <c r="D153" s="78"/>
      <c r="E153" s="78"/>
      <c r="F153" s="78"/>
      <c r="G153" s="78"/>
      <c r="H153" s="78"/>
      <c r="I153" s="78"/>
      <c r="J153" s="78"/>
      <c r="K153" s="78"/>
      <c r="L153" s="78"/>
      <c r="M153" s="78"/>
      <c r="N153" s="78"/>
      <c r="O153" s="78"/>
      <c r="P153" s="78"/>
      <c r="Q153" s="78"/>
    </row>
    <row r="154" spans="1:17">
      <c r="A154" s="78"/>
      <c r="B154" s="78"/>
      <c r="C154" s="134"/>
      <c r="D154" s="78"/>
      <c r="E154" s="78"/>
      <c r="F154" s="78"/>
      <c r="G154" s="78"/>
      <c r="H154" s="78"/>
      <c r="I154" s="78"/>
      <c r="J154" s="78"/>
      <c r="K154" s="78"/>
      <c r="L154" s="78"/>
      <c r="M154" s="78"/>
      <c r="N154" s="78"/>
      <c r="O154" s="78"/>
      <c r="P154" s="78"/>
      <c r="Q154" s="78"/>
    </row>
    <row r="155" spans="1:17">
      <c r="A155" s="78"/>
      <c r="B155" s="78"/>
      <c r="C155" s="134"/>
      <c r="D155" s="78"/>
      <c r="E155" s="78"/>
      <c r="F155" s="78"/>
      <c r="G155" s="78"/>
      <c r="H155" s="78"/>
      <c r="I155" s="78"/>
      <c r="J155" s="78"/>
      <c r="K155" s="78"/>
      <c r="L155" s="78"/>
      <c r="M155" s="78"/>
      <c r="N155" s="78"/>
      <c r="O155" s="78"/>
      <c r="P155" s="78"/>
      <c r="Q155" s="78"/>
    </row>
    <row r="156" spans="1:17">
      <c r="A156" s="78"/>
      <c r="B156" s="78"/>
      <c r="C156" s="134"/>
      <c r="D156" s="78"/>
      <c r="E156" s="78"/>
      <c r="F156" s="78"/>
      <c r="G156" s="78"/>
      <c r="H156" s="78"/>
      <c r="I156" s="78"/>
      <c r="J156" s="78"/>
      <c r="K156" s="78"/>
      <c r="L156" s="78"/>
      <c r="M156" s="78"/>
      <c r="N156" s="78"/>
      <c r="O156" s="78"/>
      <c r="P156" s="78"/>
      <c r="Q156" s="78"/>
    </row>
    <row r="157" spans="1:17">
      <c r="A157" s="78"/>
      <c r="B157" s="78"/>
      <c r="C157" s="134"/>
      <c r="D157" s="78"/>
      <c r="E157" s="78"/>
      <c r="F157" s="78"/>
      <c r="G157" s="78"/>
      <c r="H157" s="78"/>
      <c r="I157" s="78"/>
      <c r="J157" s="78"/>
      <c r="K157" s="78"/>
      <c r="L157" s="78"/>
      <c r="M157" s="78"/>
      <c r="N157" s="78"/>
      <c r="O157" s="78"/>
      <c r="P157" s="78"/>
      <c r="Q157" s="78"/>
    </row>
    <row r="158" spans="1:17">
      <c r="A158" s="78"/>
      <c r="B158" s="78"/>
      <c r="C158" s="134"/>
      <c r="D158" s="78"/>
      <c r="E158" s="78"/>
      <c r="F158" s="78"/>
      <c r="G158" s="78"/>
      <c r="H158" s="78"/>
      <c r="I158" s="78"/>
      <c r="J158" s="78"/>
      <c r="K158" s="78"/>
      <c r="L158" s="78"/>
      <c r="M158" s="78"/>
      <c r="N158" s="78"/>
      <c r="O158" s="78"/>
      <c r="P158" s="78"/>
      <c r="Q158" s="78"/>
    </row>
    <row r="159" spans="1:17">
      <c r="A159" s="78"/>
      <c r="B159" s="78"/>
      <c r="C159" s="134"/>
      <c r="D159" s="78"/>
      <c r="E159" s="78"/>
      <c r="F159" s="78"/>
      <c r="G159" s="78"/>
      <c r="H159" s="78"/>
      <c r="I159" s="78"/>
      <c r="J159" s="78"/>
      <c r="K159" s="78"/>
      <c r="L159" s="78"/>
      <c r="M159" s="78"/>
      <c r="N159" s="78"/>
      <c r="O159" s="78"/>
      <c r="P159" s="78"/>
      <c r="Q159" s="78"/>
    </row>
    <row r="160" spans="1:17">
      <c r="A160" s="78"/>
      <c r="B160" s="78"/>
      <c r="C160" s="134"/>
      <c r="D160" s="78"/>
      <c r="E160" s="78"/>
      <c r="F160" s="78"/>
      <c r="G160" s="78"/>
      <c r="H160" s="78"/>
      <c r="I160" s="78"/>
      <c r="J160" s="78"/>
      <c r="K160" s="78"/>
      <c r="L160" s="78"/>
      <c r="M160" s="78"/>
      <c r="N160" s="78"/>
      <c r="O160" s="78"/>
      <c r="P160" s="78"/>
      <c r="Q160" s="78"/>
    </row>
    <row r="161" spans="1:17">
      <c r="A161" s="78"/>
      <c r="B161" s="78"/>
      <c r="C161" s="134"/>
      <c r="D161" s="78"/>
      <c r="E161" s="78"/>
      <c r="F161" s="78"/>
      <c r="G161" s="78"/>
      <c r="H161" s="78"/>
      <c r="I161" s="78"/>
      <c r="J161" s="78"/>
      <c r="K161" s="78"/>
      <c r="L161" s="78"/>
      <c r="M161" s="78"/>
      <c r="N161" s="78"/>
      <c r="O161" s="78"/>
      <c r="P161" s="78"/>
      <c r="Q161" s="78"/>
    </row>
    <row r="162" spans="1:17">
      <c r="A162" s="78"/>
      <c r="B162" s="78"/>
      <c r="C162" s="134"/>
      <c r="D162" s="78"/>
      <c r="E162" s="78"/>
      <c r="F162" s="78"/>
      <c r="G162" s="78"/>
      <c r="H162" s="78"/>
      <c r="I162" s="78"/>
      <c r="J162" s="78"/>
      <c r="K162" s="78"/>
      <c r="L162" s="78"/>
      <c r="M162" s="78"/>
      <c r="N162" s="78"/>
      <c r="O162" s="78"/>
      <c r="P162" s="78"/>
      <c r="Q162" s="78"/>
    </row>
    <row r="163" spans="1:17">
      <c r="A163" s="78"/>
      <c r="B163" s="78"/>
      <c r="C163" s="134"/>
      <c r="D163" s="78"/>
      <c r="E163" s="78"/>
      <c r="F163" s="78"/>
      <c r="G163" s="78"/>
      <c r="H163" s="78"/>
      <c r="I163" s="78"/>
      <c r="J163" s="78"/>
      <c r="K163" s="78"/>
      <c r="L163" s="78"/>
      <c r="M163" s="78"/>
      <c r="N163" s="78"/>
      <c r="O163" s="78"/>
      <c r="P163" s="78"/>
      <c r="Q163" s="78"/>
    </row>
    <row r="164" spans="1:17">
      <c r="A164" s="78"/>
      <c r="B164" s="78"/>
      <c r="C164" s="134"/>
      <c r="D164" s="78"/>
      <c r="E164" s="78"/>
      <c r="F164" s="78"/>
      <c r="G164" s="78"/>
      <c r="H164" s="78"/>
      <c r="I164" s="78"/>
      <c r="J164" s="78"/>
      <c r="K164" s="78"/>
      <c r="L164" s="78"/>
      <c r="M164" s="78"/>
      <c r="N164" s="78"/>
      <c r="O164" s="78"/>
      <c r="P164" s="78"/>
      <c r="Q164" s="78"/>
    </row>
    <row r="165" spans="1:17">
      <c r="A165" s="78"/>
      <c r="B165" s="78"/>
      <c r="C165" s="134"/>
      <c r="D165" s="78"/>
      <c r="E165" s="78"/>
      <c r="F165" s="78"/>
      <c r="G165" s="78"/>
      <c r="H165" s="78"/>
      <c r="I165" s="78"/>
      <c r="J165" s="78"/>
      <c r="K165" s="78"/>
      <c r="L165" s="78"/>
      <c r="M165" s="78"/>
      <c r="N165" s="78"/>
      <c r="O165" s="78"/>
      <c r="P165" s="78"/>
      <c r="Q165" s="78"/>
    </row>
    <row r="166" spans="1:17">
      <c r="A166" s="78"/>
      <c r="B166" s="78"/>
      <c r="C166" s="134"/>
      <c r="D166" s="78"/>
      <c r="E166" s="78"/>
      <c r="F166" s="78"/>
      <c r="G166" s="78"/>
      <c r="H166" s="78"/>
      <c r="I166" s="78"/>
      <c r="J166" s="78"/>
      <c r="K166" s="78"/>
      <c r="L166" s="78"/>
      <c r="M166" s="78"/>
      <c r="N166" s="78"/>
      <c r="O166" s="78"/>
      <c r="P166" s="78"/>
      <c r="Q166" s="78"/>
    </row>
    <row r="167" spans="1:17">
      <c r="A167" s="78"/>
      <c r="B167" s="78"/>
      <c r="C167" s="134"/>
      <c r="D167" s="78"/>
      <c r="E167" s="78"/>
      <c r="F167" s="78"/>
      <c r="G167" s="78"/>
      <c r="H167" s="78"/>
      <c r="I167" s="78"/>
      <c r="J167" s="78"/>
      <c r="K167" s="78"/>
      <c r="L167" s="78"/>
      <c r="M167" s="78"/>
      <c r="N167" s="78"/>
      <c r="O167" s="78"/>
      <c r="P167" s="78"/>
      <c r="Q167" s="78"/>
    </row>
    <row r="168" spans="1:17">
      <c r="A168" s="78"/>
      <c r="B168" s="78"/>
      <c r="C168" s="134"/>
      <c r="D168" s="78"/>
      <c r="E168" s="78"/>
      <c r="F168" s="78"/>
      <c r="G168" s="78"/>
      <c r="H168" s="78"/>
      <c r="I168" s="78"/>
      <c r="J168" s="78"/>
      <c r="K168" s="78"/>
      <c r="L168" s="78"/>
      <c r="M168" s="78"/>
      <c r="N168" s="78"/>
      <c r="O168" s="78"/>
      <c r="P168" s="78"/>
      <c r="Q168" s="78"/>
    </row>
    <row r="169" spans="1:17">
      <c r="A169" s="78"/>
      <c r="B169" s="78"/>
      <c r="C169" s="134"/>
      <c r="D169" s="78"/>
      <c r="E169" s="78"/>
      <c r="F169" s="78"/>
      <c r="G169" s="78"/>
      <c r="H169" s="78"/>
      <c r="I169" s="78"/>
      <c r="J169" s="78"/>
      <c r="K169" s="78"/>
      <c r="L169" s="78"/>
      <c r="M169" s="78"/>
      <c r="N169" s="78"/>
      <c r="O169" s="78"/>
      <c r="P169" s="78"/>
      <c r="Q169" s="78"/>
    </row>
    <row r="170" spans="1:17">
      <c r="A170" s="78"/>
      <c r="B170" s="78"/>
      <c r="C170" s="134"/>
      <c r="D170" s="78"/>
      <c r="E170" s="78"/>
      <c r="F170" s="78"/>
      <c r="G170" s="78"/>
      <c r="H170" s="78"/>
      <c r="I170" s="78"/>
      <c r="J170" s="78"/>
      <c r="K170" s="78"/>
      <c r="L170" s="78"/>
      <c r="M170" s="78"/>
      <c r="N170" s="78"/>
      <c r="O170" s="78"/>
      <c r="P170" s="78"/>
      <c r="Q170" s="78"/>
    </row>
    <row r="171" spans="1:17">
      <c r="A171" s="78"/>
      <c r="B171" s="78"/>
      <c r="C171" s="134"/>
      <c r="D171" s="78"/>
      <c r="E171" s="78"/>
      <c r="F171" s="78"/>
      <c r="G171" s="78"/>
      <c r="H171" s="78"/>
      <c r="I171" s="78"/>
      <c r="J171" s="78"/>
      <c r="K171" s="78"/>
      <c r="L171" s="78"/>
      <c r="M171" s="78"/>
      <c r="N171" s="78"/>
      <c r="O171" s="78"/>
      <c r="P171" s="78"/>
      <c r="Q171" s="78"/>
    </row>
    <row r="172" spans="1:17">
      <c r="A172" s="78"/>
      <c r="B172" s="78"/>
      <c r="C172" s="134"/>
      <c r="D172" s="78"/>
      <c r="E172" s="78"/>
      <c r="F172" s="78"/>
      <c r="G172" s="78"/>
      <c r="H172" s="78"/>
      <c r="I172" s="78"/>
      <c r="J172" s="78"/>
      <c r="K172" s="78"/>
      <c r="L172" s="78"/>
      <c r="M172" s="78"/>
      <c r="N172" s="78"/>
      <c r="O172" s="78"/>
      <c r="P172" s="78"/>
      <c r="Q172" s="78"/>
    </row>
    <row r="173" spans="1:17">
      <c r="A173" s="78"/>
      <c r="B173" s="78"/>
      <c r="C173" s="134"/>
      <c r="D173" s="78"/>
      <c r="E173" s="78"/>
      <c r="F173" s="78"/>
      <c r="G173" s="78"/>
      <c r="H173" s="78"/>
      <c r="I173" s="78"/>
      <c r="J173" s="78"/>
      <c r="K173" s="78"/>
      <c r="L173" s="78"/>
      <c r="M173" s="78"/>
      <c r="N173" s="78"/>
      <c r="O173" s="78"/>
      <c r="P173" s="78"/>
      <c r="Q173" s="78"/>
    </row>
    <row r="174" spans="1:17">
      <c r="A174" s="78"/>
      <c r="B174" s="78"/>
      <c r="C174" s="134"/>
      <c r="D174" s="78"/>
      <c r="E174" s="78"/>
      <c r="F174" s="78"/>
      <c r="G174" s="78"/>
      <c r="H174" s="78"/>
      <c r="I174" s="78"/>
      <c r="J174" s="78"/>
      <c r="K174" s="78"/>
      <c r="L174" s="78"/>
      <c r="M174" s="78"/>
      <c r="N174" s="78"/>
      <c r="O174" s="78"/>
      <c r="P174" s="78"/>
      <c r="Q174" s="78"/>
    </row>
    <row r="175" spans="1:17">
      <c r="A175" s="78"/>
      <c r="B175" s="78"/>
      <c r="C175" s="134"/>
      <c r="D175" s="78"/>
      <c r="E175" s="78"/>
      <c r="F175" s="78"/>
      <c r="G175" s="78"/>
      <c r="H175" s="78"/>
      <c r="I175" s="78"/>
      <c r="J175" s="78"/>
      <c r="K175" s="78"/>
      <c r="L175" s="78"/>
      <c r="M175" s="78"/>
      <c r="N175" s="78"/>
      <c r="O175" s="78"/>
      <c r="P175" s="78"/>
      <c r="Q175" s="78"/>
    </row>
    <row r="176" spans="1:17">
      <c r="A176" s="78"/>
      <c r="B176" s="78"/>
      <c r="C176" s="134"/>
      <c r="D176" s="78"/>
      <c r="E176" s="78"/>
      <c r="F176" s="78"/>
      <c r="G176" s="78"/>
      <c r="H176" s="78"/>
      <c r="I176" s="78"/>
      <c r="J176" s="78"/>
      <c r="K176" s="78"/>
      <c r="L176" s="78"/>
      <c r="M176" s="78"/>
      <c r="N176" s="78"/>
      <c r="O176" s="78"/>
      <c r="P176" s="78"/>
      <c r="Q176" s="78"/>
    </row>
    <row r="177" spans="1:17">
      <c r="A177" s="78"/>
      <c r="B177" s="78"/>
      <c r="C177" s="134"/>
      <c r="D177" s="78"/>
      <c r="E177" s="78"/>
      <c r="F177" s="78"/>
      <c r="G177" s="78"/>
      <c r="H177" s="78"/>
      <c r="I177" s="78"/>
      <c r="J177" s="78"/>
      <c r="K177" s="78"/>
      <c r="L177" s="78"/>
      <c r="M177" s="78"/>
      <c r="N177" s="78"/>
      <c r="O177" s="78"/>
      <c r="P177" s="78"/>
      <c r="Q177" s="78"/>
    </row>
    <row r="178" spans="1:17">
      <c r="A178" s="78"/>
      <c r="B178" s="78"/>
      <c r="C178" s="134"/>
      <c r="D178" s="78"/>
      <c r="E178" s="78"/>
      <c r="F178" s="78"/>
      <c r="G178" s="78"/>
      <c r="H178" s="78"/>
      <c r="I178" s="78"/>
      <c r="J178" s="78"/>
      <c r="K178" s="78"/>
      <c r="L178" s="78"/>
      <c r="M178" s="78"/>
      <c r="N178" s="78"/>
      <c r="O178" s="78"/>
      <c r="P178" s="78"/>
      <c r="Q178" s="78"/>
    </row>
    <row r="179" spans="1:17">
      <c r="A179" s="78"/>
      <c r="B179" s="78"/>
      <c r="C179" s="134"/>
      <c r="D179" s="78"/>
      <c r="E179" s="78"/>
      <c r="F179" s="78"/>
      <c r="G179" s="78"/>
      <c r="H179" s="78"/>
      <c r="I179" s="78"/>
      <c r="J179" s="78"/>
      <c r="K179" s="78"/>
      <c r="L179" s="78"/>
      <c r="M179" s="78"/>
      <c r="N179" s="78"/>
      <c r="O179" s="78"/>
      <c r="P179" s="78"/>
      <c r="Q179" s="78"/>
    </row>
    <row r="180" spans="1:17">
      <c r="A180" s="78"/>
      <c r="B180" s="78"/>
      <c r="C180" s="134"/>
      <c r="D180" s="78"/>
      <c r="E180" s="78"/>
      <c r="F180" s="78"/>
      <c r="G180" s="78"/>
      <c r="H180" s="78"/>
      <c r="I180" s="78"/>
      <c r="J180" s="78"/>
      <c r="K180" s="78"/>
      <c r="L180" s="78"/>
      <c r="M180" s="78"/>
      <c r="N180" s="78"/>
      <c r="O180" s="78"/>
      <c r="P180" s="78"/>
      <c r="Q180" s="78"/>
    </row>
    <row r="181" spans="1:17">
      <c r="A181" s="78"/>
      <c r="B181" s="78"/>
      <c r="C181" s="134"/>
      <c r="D181" s="78"/>
      <c r="E181" s="78"/>
      <c r="F181" s="78"/>
      <c r="G181" s="78"/>
      <c r="H181" s="78"/>
      <c r="I181" s="78"/>
      <c r="J181" s="78"/>
      <c r="K181" s="78"/>
      <c r="L181" s="78"/>
      <c r="M181" s="78"/>
      <c r="N181" s="78"/>
      <c r="O181" s="78"/>
      <c r="P181" s="78"/>
      <c r="Q181" s="78"/>
    </row>
    <row r="182" spans="1:17">
      <c r="A182" s="78"/>
      <c r="B182" s="78"/>
      <c r="C182" s="134"/>
      <c r="D182" s="78"/>
      <c r="E182" s="78"/>
      <c r="F182" s="78"/>
      <c r="G182" s="78"/>
      <c r="H182" s="78"/>
      <c r="I182" s="78"/>
      <c r="J182" s="78"/>
      <c r="K182" s="78"/>
      <c r="L182" s="78"/>
      <c r="M182" s="78"/>
      <c r="N182" s="78"/>
      <c r="O182" s="78"/>
      <c r="P182" s="78"/>
      <c r="Q182" s="78"/>
    </row>
    <row r="183" spans="1:17">
      <c r="A183" s="78"/>
      <c r="B183" s="78"/>
      <c r="C183" s="134"/>
      <c r="D183" s="78"/>
      <c r="E183" s="78"/>
      <c r="F183" s="78"/>
      <c r="G183" s="78"/>
      <c r="H183" s="78"/>
      <c r="I183" s="78"/>
      <c r="J183" s="78"/>
      <c r="K183" s="78"/>
      <c r="L183" s="78"/>
      <c r="M183" s="78"/>
      <c r="N183" s="78"/>
      <c r="O183" s="78"/>
      <c r="P183" s="78"/>
      <c r="Q183" s="78"/>
    </row>
    <row r="184" spans="1:17">
      <c r="A184" s="78"/>
      <c r="B184" s="78"/>
      <c r="C184" s="134"/>
      <c r="D184" s="78"/>
      <c r="E184" s="78"/>
      <c r="F184" s="78"/>
      <c r="G184" s="78"/>
      <c r="H184" s="78"/>
      <c r="I184" s="78"/>
      <c r="J184" s="78"/>
      <c r="K184" s="78"/>
      <c r="L184" s="78"/>
      <c r="M184" s="78"/>
      <c r="N184" s="78"/>
      <c r="O184" s="78"/>
      <c r="P184" s="78"/>
      <c r="Q184" s="78"/>
    </row>
    <row r="185" spans="1:17">
      <c r="A185" s="78"/>
      <c r="B185" s="78"/>
      <c r="C185" s="134"/>
      <c r="D185" s="78"/>
      <c r="E185" s="78"/>
      <c r="F185" s="78"/>
      <c r="G185" s="78"/>
      <c r="H185" s="78"/>
      <c r="I185" s="78"/>
      <c r="J185" s="78"/>
      <c r="K185" s="78"/>
      <c r="L185" s="78"/>
      <c r="M185" s="78"/>
      <c r="N185" s="78"/>
      <c r="O185" s="78"/>
      <c r="P185" s="78"/>
      <c r="Q185" s="78"/>
    </row>
    <row r="186" spans="1:17">
      <c r="A186" s="78"/>
      <c r="B186" s="78"/>
      <c r="C186" s="134"/>
      <c r="D186" s="78"/>
      <c r="E186" s="78"/>
      <c r="F186" s="78"/>
      <c r="G186" s="78"/>
      <c r="H186" s="78"/>
      <c r="I186" s="78"/>
      <c r="J186" s="78"/>
      <c r="K186" s="78"/>
      <c r="L186" s="78"/>
      <c r="M186" s="78"/>
      <c r="N186" s="78"/>
      <c r="O186" s="78"/>
      <c r="P186" s="78"/>
      <c r="Q186" s="78"/>
    </row>
    <row r="187" spans="1:17">
      <c r="A187" s="78"/>
      <c r="B187" s="78"/>
      <c r="C187" s="134"/>
      <c r="D187" s="78"/>
      <c r="E187" s="78"/>
      <c r="F187" s="78"/>
      <c r="G187" s="78"/>
      <c r="H187" s="78"/>
      <c r="I187" s="78"/>
      <c r="J187" s="78"/>
      <c r="K187" s="78"/>
      <c r="L187" s="78"/>
      <c r="M187" s="78"/>
      <c r="N187" s="78"/>
      <c r="O187" s="78"/>
      <c r="P187" s="78"/>
      <c r="Q187" s="78"/>
    </row>
    <row r="188" spans="1:17">
      <c r="A188" s="78"/>
      <c r="B188" s="78"/>
      <c r="C188" s="134"/>
      <c r="D188" s="78"/>
      <c r="E188" s="78"/>
      <c r="F188" s="78"/>
      <c r="G188" s="78"/>
      <c r="H188" s="78"/>
      <c r="I188" s="78"/>
      <c r="J188" s="78"/>
      <c r="K188" s="78"/>
      <c r="L188" s="78"/>
      <c r="M188" s="78"/>
      <c r="N188" s="78"/>
      <c r="O188" s="78"/>
      <c r="P188" s="78"/>
      <c r="Q188" s="78"/>
    </row>
    <row r="189" spans="1:17">
      <c r="A189" s="78"/>
      <c r="B189" s="78"/>
      <c r="C189" s="134"/>
      <c r="D189" s="78"/>
      <c r="E189" s="78"/>
      <c r="F189" s="78"/>
      <c r="G189" s="78"/>
      <c r="H189" s="78"/>
      <c r="I189" s="78"/>
      <c r="J189" s="78"/>
      <c r="K189" s="78"/>
      <c r="L189" s="78"/>
      <c r="M189" s="78"/>
      <c r="N189" s="78"/>
      <c r="O189" s="78"/>
      <c r="P189" s="78"/>
      <c r="Q189" s="78"/>
    </row>
    <row r="190" spans="1:17">
      <c r="A190" s="78"/>
      <c r="B190" s="78"/>
      <c r="C190" s="134"/>
      <c r="D190" s="78"/>
      <c r="E190" s="78"/>
      <c r="F190" s="78"/>
      <c r="G190" s="78"/>
      <c r="H190" s="78"/>
      <c r="I190" s="78"/>
      <c r="J190" s="78"/>
      <c r="K190" s="78"/>
      <c r="L190" s="78"/>
      <c r="M190" s="78"/>
      <c r="N190" s="78"/>
      <c r="O190" s="78"/>
      <c r="P190" s="78"/>
      <c r="Q190" s="78"/>
    </row>
    <row r="191" spans="1:17">
      <c r="A191" s="78"/>
      <c r="B191" s="78"/>
      <c r="C191" s="134"/>
      <c r="D191" s="78"/>
      <c r="E191" s="78"/>
      <c r="F191" s="78"/>
      <c r="G191" s="78"/>
      <c r="H191" s="78"/>
      <c r="I191" s="78"/>
      <c r="J191" s="78"/>
      <c r="K191" s="78"/>
      <c r="L191" s="78"/>
      <c r="M191" s="78"/>
      <c r="N191" s="78"/>
      <c r="O191" s="78"/>
      <c r="P191" s="78"/>
      <c r="Q191" s="78"/>
    </row>
    <row r="192" spans="1:17">
      <c r="A192" s="78"/>
      <c r="B192" s="78"/>
      <c r="C192" s="134"/>
      <c r="D192" s="78"/>
      <c r="E192" s="78"/>
      <c r="F192" s="78"/>
      <c r="G192" s="78"/>
      <c r="H192" s="78"/>
      <c r="I192" s="78"/>
      <c r="J192" s="78"/>
      <c r="K192" s="78"/>
      <c r="L192" s="78"/>
      <c r="M192" s="78"/>
      <c r="N192" s="78"/>
      <c r="O192" s="78"/>
      <c r="P192" s="78"/>
      <c r="Q192" s="78"/>
    </row>
    <row r="193" spans="1:17">
      <c r="A193" s="78"/>
      <c r="B193" s="78"/>
      <c r="C193" s="134"/>
      <c r="D193" s="78"/>
      <c r="E193" s="78"/>
      <c r="F193" s="78"/>
      <c r="G193" s="78"/>
      <c r="H193" s="78"/>
      <c r="I193" s="78"/>
      <c r="J193" s="78"/>
      <c r="K193" s="78"/>
      <c r="L193" s="78"/>
      <c r="M193" s="78"/>
      <c r="N193" s="78"/>
      <c r="O193" s="78"/>
      <c r="P193" s="78"/>
      <c r="Q193" s="78"/>
    </row>
    <row r="194" spans="1:17">
      <c r="A194" s="78"/>
      <c r="B194" s="78"/>
      <c r="C194" s="134"/>
      <c r="D194" s="78"/>
      <c r="E194" s="78"/>
      <c r="F194" s="78"/>
      <c r="G194" s="78"/>
      <c r="H194" s="78"/>
      <c r="I194" s="78"/>
      <c r="J194" s="78"/>
      <c r="K194" s="78"/>
      <c r="L194" s="78"/>
      <c r="M194" s="78"/>
      <c r="N194" s="78"/>
      <c r="O194" s="78"/>
      <c r="P194" s="78"/>
      <c r="Q194" s="78"/>
    </row>
    <row r="195" spans="1:17">
      <c r="A195" s="78"/>
      <c r="B195" s="78"/>
      <c r="C195" s="134"/>
      <c r="D195" s="78"/>
      <c r="E195" s="78"/>
      <c r="F195" s="78"/>
      <c r="G195" s="78"/>
      <c r="H195" s="78"/>
      <c r="I195" s="78"/>
      <c r="J195" s="78"/>
      <c r="K195" s="78"/>
      <c r="L195" s="78"/>
      <c r="M195" s="78"/>
      <c r="N195" s="78"/>
      <c r="O195" s="78"/>
      <c r="P195" s="78"/>
      <c r="Q195" s="78"/>
    </row>
    <row r="196" spans="1:17">
      <c r="A196" s="78"/>
      <c r="B196" s="78"/>
      <c r="C196" s="134"/>
      <c r="D196" s="78"/>
      <c r="E196" s="78"/>
      <c r="F196" s="78"/>
      <c r="G196" s="78"/>
      <c r="H196" s="78"/>
      <c r="I196" s="78"/>
      <c r="J196" s="78"/>
      <c r="K196" s="78"/>
      <c r="L196" s="78"/>
      <c r="M196" s="78"/>
      <c r="N196" s="78"/>
      <c r="O196" s="78"/>
      <c r="P196" s="78"/>
      <c r="Q196" s="78"/>
    </row>
    <row r="197" spans="1:17">
      <c r="A197" s="78"/>
      <c r="B197" s="78"/>
      <c r="C197" s="134"/>
      <c r="D197" s="78"/>
      <c r="E197" s="78"/>
      <c r="F197" s="78"/>
      <c r="G197" s="78"/>
      <c r="H197" s="78"/>
      <c r="I197" s="78"/>
      <c r="J197" s="78"/>
      <c r="K197" s="78"/>
      <c r="L197" s="78"/>
      <c r="M197" s="78"/>
      <c r="N197" s="78"/>
      <c r="O197" s="78"/>
      <c r="P197" s="78"/>
      <c r="Q197" s="78"/>
    </row>
    <row r="198" spans="1:17">
      <c r="A198" s="78"/>
      <c r="B198" s="78"/>
      <c r="C198" s="134"/>
      <c r="D198" s="78"/>
      <c r="E198" s="78"/>
      <c r="F198" s="78"/>
      <c r="G198" s="78"/>
      <c r="H198" s="78"/>
      <c r="I198" s="78"/>
      <c r="J198" s="78"/>
      <c r="K198" s="78"/>
      <c r="L198" s="78"/>
      <c r="M198" s="78"/>
      <c r="N198" s="78"/>
      <c r="O198" s="78"/>
      <c r="P198" s="78"/>
      <c r="Q198" s="78"/>
    </row>
    <row r="199" spans="1:17">
      <c r="A199" s="78"/>
      <c r="B199" s="78"/>
      <c r="C199" s="134"/>
      <c r="D199" s="78"/>
      <c r="E199" s="78"/>
      <c r="F199" s="78"/>
      <c r="G199" s="78"/>
      <c r="H199" s="78"/>
      <c r="I199" s="78"/>
      <c r="J199" s="78"/>
      <c r="K199" s="78"/>
      <c r="L199" s="78"/>
      <c r="M199" s="78"/>
      <c r="N199" s="78"/>
      <c r="O199" s="78"/>
      <c r="P199" s="78"/>
      <c r="Q199" s="78"/>
    </row>
    <row r="200" spans="1:17">
      <c r="A200" s="78"/>
      <c r="B200" s="78"/>
      <c r="C200" s="134"/>
      <c r="D200" s="78"/>
      <c r="E200" s="78"/>
      <c r="F200" s="78"/>
      <c r="G200" s="78"/>
      <c r="H200" s="78"/>
      <c r="I200" s="78"/>
      <c r="J200" s="78"/>
      <c r="K200" s="78"/>
      <c r="L200" s="78"/>
      <c r="M200" s="78"/>
      <c r="N200" s="78"/>
      <c r="O200" s="78"/>
      <c r="P200" s="78"/>
      <c r="Q200" s="78"/>
    </row>
    <row r="201" spans="1:17">
      <c r="A201" s="78"/>
      <c r="B201" s="78"/>
      <c r="C201" s="134"/>
    </row>
    <row r="202" spans="1:17">
      <c r="A202" s="78"/>
      <c r="B202" s="78"/>
      <c r="C202" s="134"/>
    </row>
    <row r="203" spans="1:17">
      <c r="A203" s="78"/>
      <c r="B203" s="78"/>
      <c r="C203" s="134"/>
    </row>
    <row r="204" spans="1:17">
      <c r="A204" s="78"/>
      <c r="B204" s="78"/>
      <c r="C204" s="134"/>
    </row>
    <row r="205" spans="1:17">
      <c r="A205" s="78"/>
      <c r="B205" s="78"/>
      <c r="C205" s="134"/>
    </row>
    <row r="206" spans="1:17">
      <c r="A206" s="78"/>
      <c r="B206" s="78"/>
      <c r="C206" s="134"/>
    </row>
    <row r="207" spans="1:17">
      <c r="A207" s="78"/>
      <c r="B207" s="78"/>
      <c r="C207" s="134"/>
    </row>
    <row r="208" spans="1:17">
      <c r="A208" s="78"/>
      <c r="B208" s="78"/>
      <c r="C208" s="134"/>
    </row>
    <row r="209" spans="1:3">
      <c r="A209" s="78"/>
      <c r="B209" s="78"/>
      <c r="C209" s="134"/>
    </row>
    <row r="210" spans="1:3">
      <c r="A210" s="78"/>
      <c r="B210" s="78"/>
      <c r="C210" s="134"/>
    </row>
    <row r="211" spans="1:3">
      <c r="A211" s="78"/>
      <c r="B211" s="78"/>
      <c r="C211" s="134"/>
    </row>
    <row r="212" spans="1:3">
      <c r="A212" s="78"/>
      <c r="B212" s="78"/>
      <c r="C212" s="134"/>
    </row>
    <row r="213" spans="1:3">
      <c r="A213" s="78"/>
      <c r="B213" s="78"/>
      <c r="C213" s="134"/>
    </row>
    <row r="214" spans="1:3">
      <c r="A214" s="78"/>
      <c r="B214" s="78"/>
      <c r="C214" s="134"/>
    </row>
    <row r="215" spans="1:3">
      <c r="A215" s="78"/>
      <c r="B215" s="78"/>
      <c r="C215" s="134"/>
    </row>
    <row r="216" spans="1:3">
      <c r="A216" s="78"/>
      <c r="B216" s="78"/>
      <c r="C216" s="134"/>
    </row>
    <row r="217" spans="1:3">
      <c r="A217" s="78"/>
      <c r="B217" s="78"/>
      <c r="C217" s="134"/>
    </row>
    <row r="218" spans="1:3">
      <c r="A218" s="78"/>
      <c r="B218" s="78"/>
      <c r="C218" s="134"/>
    </row>
    <row r="219" spans="1:3">
      <c r="A219" s="78"/>
      <c r="B219" s="78"/>
      <c r="C219" s="134"/>
    </row>
    <row r="220" spans="1:3">
      <c r="A220" s="78"/>
      <c r="B220" s="78"/>
      <c r="C220" s="134"/>
    </row>
    <row r="221" spans="1:3">
      <c r="A221" s="78"/>
      <c r="B221" s="78"/>
      <c r="C221" s="134"/>
    </row>
    <row r="222" spans="1:3">
      <c r="A222" s="78"/>
      <c r="B222" s="78"/>
      <c r="C222" s="134"/>
    </row>
    <row r="223" spans="1:3">
      <c r="A223" s="78"/>
      <c r="B223" s="78"/>
      <c r="C223" s="134"/>
    </row>
    <row r="224" spans="1:3">
      <c r="A224" s="78"/>
      <c r="B224" s="78"/>
      <c r="C224" s="134"/>
    </row>
    <row r="225" spans="1:3">
      <c r="A225" s="78"/>
      <c r="B225" s="78"/>
      <c r="C225" s="134"/>
    </row>
    <row r="226" spans="1:3">
      <c r="A226" s="78"/>
      <c r="B226" s="78"/>
      <c r="C226" s="134"/>
    </row>
    <row r="227" spans="1:3">
      <c r="A227" s="78"/>
      <c r="B227" s="78"/>
      <c r="C227" s="134"/>
    </row>
    <row r="228" spans="1:3">
      <c r="A228" s="78"/>
      <c r="B228" s="78"/>
      <c r="C228" s="134"/>
    </row>
    <row r="229" spans="1:3">
      <c r="A229" s="78"/>
      <c r="B229" s="78"/>
      <c r="C229" s="134"/>
    </row>
    <row r="230" spans="1:3">
      <c r="A230" s="78"/>
      <c r="B230" s="78"/>
      <c r="C230" s="134"/>
    </row>
    <row r="231" spans="1:3">
      <c r="A231" s="78"/>
      <c r="B231" s="78"/>
      <c r="C231" s="134"/>
    </row>
    <row r="232" spans="1:3">
      <c r="A232" s="78"/>
      <c r="B232" s="78"/>
      <c r="C232" s="134"/>
    </row>
    <row r="233" spans="1:3">
      <c r="A233" s="78"/>
      <c r="B233" s="78"/>
      <c r="C233" s="134"/>
    </row>
    <row r="234" spans="1:3">
      <c r="A234" s="78"/>
      <c r="B234" s="78"/>
      <c r="C234" s="134"/>
    </row>
    <row r="235" spans="1:3">
      <c r="A235" s="78"/>
      <c r="B235" s="78"/>
      <c r="C235" s="134"/>
    </row>
    <row r="236" spans="1:3">
      <c r="A236" s="78"/>
      <c r="B236" s="78"/>
      <c r="C236" s="134"/>
    </row>
    <row r="237" spans="1:3">
      <c r="A237" s="78"/>
      <c r="B237" s="78"/>
      <c r="C237" s="134"/>
    </row>
    <row r="238" spans="1:3">
      <c r="A238" s="78"/>
      <c r="B238" s="78"/>
      <c r="C238" s="134"/>
    </row>
    <row r="239" spans="1:3">
      <c r="A239" s="78"/>
      <c r="B239" s="78"/>
      <c r="C239" s="134"/>
    </row>
    <row r="240" spans="1:3">
      <c r="A240" s="78"/>
      <c r="B240" s="78"/>
      <c r="C240" s="134"/>
    </row>
    <row r="241" spans="1:3">
      <c r="A241" s="78"/>
      <c r="B241" s="78"/>
      <c r="C241" s="134"/>
    </row>
    <row r="242" spans="1:3">
      <c r="A242" s="78"/>
      <c r="B242" s="78"/>
      <c r="C242" s="134"/>
    </row>
    <row r="243" spans="1:3">
      <c r="A243" s="78"/>
      <c r="B243" s="78"/>
      <c r="C243" s="134"/>
    </row>
    <row r="244" spans="1:3">
      <c r="A244" s="78"/>
      <c r="B244" s="78"/>
      <c r="C244" s="134"/>
    </row>
    <row r="245" spans="1:3">
      <c r="A245" s="78"/>
      <c r="B245" s="78"/>
      <c r="C245" s="134"/>
    </row>
    <row r="246" spans="1:3">
      <c r="A246" s="78"/>
      <c r="B246" s="78"/>
      <c r="C246" s="134"/>
    </row>
    <row r="247" spans="1:3">
      <c r="A247" s="78"/>
      <c r="B247" s="78"/>
      <c r="C247" s="134"/>
    </row>
    <row r="248" spans="1:3">
      <c r="A248" s="78"/>
      <c r="B248" s="78"/>
      <c r="C248" s="134"/>
    </row>
    <row r="249" spans="1:3">
      <c r="A249" s="78"/>
      <c r="B249" s="78"/>
      <c r="C249" s="134"/>
    </row>
    <row r="250" spans="1:3">
      <c r="A250" s="78"/>
      <c r="B250" s="78"/>
      <c r="C250" s="134"/>
    </row>
    <row r="251" spans="1:3">
      <c r="A251" s="78"/>
      <c r="B251" s="78"/>
      <c r="C251" s="134"/>
    </row>
    <row r="252" spans="1:3">
      <c r="A252" s="78"/>
      <c r="B252" s="78"/>
      <c r="C252" s="134"/>
    </row>
    <row r="253" spans="1:3">
      <c r="A253" s="78"/>
      <c r="B253" s="78"/>
      <c r="C253" s="134"/>
    </row>
    <row r="254" spans="1:3">
      <c r="A254" s="78"/>
      <c r="B254" s="78"/>
      <c r="C254" s="134"/>
    </row>
    <row r="255" spans="1:3">
      <c r="A255" s="78"/>
      <c r="B255" s="78"/>
      <c r="C255" s="134"/>
    </row>
    <row r="256" spans="1:3">
      <c r="A256" s="78"/>
      <c r="B256" s="78"/>
      <c r="C256" s="134"/>
    </row>
    <row r="257" spans="1:3">
      <c r="A257" s="78"/>
      <c r="B257" s="78"/>
      <c r="C257" s="134"/>
    </row>
    <row r="258" spans="1:3">
      <c r="A258" s="78"/>
      <c r="B258" s="78"/>
      <c r="C258" s="134"/>
    </row>
    <row r="259" spans="1:3">
      <c r="A259" s="78"/>
      <c r="B259" s="78"/>
      <c r="C259" s="134"/>
    </row>
    <row r="260" spans="1:3">
      <c r="A260" s="78"/>
      <c r="B260" s="78"/>
      <c r="C260" s="134"/>
    </row>
    <row r="261" spans="1:3">
      <c r="A261" s="78"/>
      <c r="B261" s="78"/>
      <c r="C261" s="134"/>
    </row>
    <row r="262" spans="1:3">
      <c r="A262" s="78"/>
      <c r="B262" s="78"/>
      <c r="C262" s="134"/>
    </row>
    <row r="263" spans="1:3">
      <c r="A263" s="78"/>
      <c r="B263" s="78"/>
      <c r="C263" s="134"/>
    </row>
    <row r="264" spans="1:3">
      <c r="A264" s="78"/>
      <c r="B264" s="78"/>
      <c r="C264" s="134"/>
    </row>
    <row r="265" spans="1:3">
      <c r="A265" s="78"/>
      <c r="B265" s="78"/>
      <c r="C265" s="134"/>
    </row>
    <row r="266" spans="1:3">
      <c r="A266" s="78"/>
      <c r="B266" s="78"/>
      <c r="C266" s="134"/>
    </row>
    <row r="267" spans="1:3">
      <c r="A267" s="78"/>
      <c r="B267" s="78"/>
      <c r="C267" s="134"/>
    </row>
    <row r="268" spans="1:3">
      <c r="A268" s="78"/>
      <c r="B268" s="78"/>
      <c r="C268" s="134"/>
    </row>
    <row r="269" spans="1:3">
      <c r="A269" s="78"/>
      <c r="B269" s="78"/>
      <c r="C269" s="134"/>
    </row>
    <row r="270" spans="1:3">
      <c r="A270" s="78"/>
      <c r="B270" s="78"/>
      <c r="C270" s="134"/>
    </row>
    <row r="271" spans="1:3">
      <c r="A271" s="78"/>
      <c r="B271" s="78"/>
      <c r="C271" s="134"/>
    </row>
    <row r="272" spans="1:3">
      <c r="A272" s="78"/>
      <c r="B272" s="78"/>
      <c r="C272" s="134"/>
    </row>
    <row r="273" spans="1:3">
      <c r="A273" s="78"/>
      <c r="B273" s="78"/>
      <c r="C273" s="134"/>
    </row>
    <row r="274" spans="1:3">
      <c r="A274" s="78"/>
      <c r="B274" s="78"/>
      <c r="C274" s="134"/>
    </row>
    <row r="275" spans="1:3">
      <c r="A275" s="78"/>
      <c r="B275" s="78"/>
      <c r="C275" s="134"/>
    </row>
    <row r="276" spans="1:3">
      <c r="A276" s="78"/>
      <c r="B276" s="78"/>
      <c r="C276" s="134"/>
    </row>
    <row r="277" spans="1:3">
      <c r="A277" s="78"/>
      <c r="B277" s="78"/>
      <c r="C277" s="134"/>
    </row>
    <row r="278" spans="1:3">
      <c r="A278" s="78"/>
      <c r="B278" s="78"/>
      <c r="C278" s="134"/>
    </row>
    <row r="279" spans="1:3">
      <c r="A279" s="78"/>
      <c r="B279" s="78"/>
      <c r="C279" s="134"/>
    </row>
    <row r="280" spans="1:3">
      <c r="A280" s="78"/>
      <c r="B280" s="78"/>
      <c r="C280" s="134"/>
    </row>
    <row r="281" spans="1:3">
      <c r="A281" s="78"/>
      <c r="B281" s="78"/>
      <c r="C281" s="134"/>
    </row>
    <row r="282" spans="1:3">
      <c r="A282" s="78"/>
      <c r="B282" s="78"/>
      <c r="C282" s="134"/>
    </row>
    <row r="283" spans="1:3">
      <c r="A283" s="78"/>
      <c r="B283" s="78"/>
      <c r="C283" s="134"/>
    </row>
    <row r="284" spans="1:3">
      <c r="A284" s="78"/>
      <c r="B284" s="78"/>
      <c r="C284" s="134"/>
    </row>
    <row r="285" spans="1:3">
      <c r="A285" s="78"/>
      <c r="B285" s="78"/>
      <c r="C285" s="134"/>
    </row>
    <row r="286" spans="1:3">
      <c r="A286" s="78"/>
      <c r="B286" s="78"/>
      <c r="C286" s="134"/>
    </row>
    <row r="287" spans="1:3">
      <c r="A287" s="78"/>
      <c r="B287" s="78"/>
      <c r="C287" s="134"/>
    </row>
    <row r="288" spans="1:3">
      <c r="A288" s="78"/>
      <c r="B288" s="78"/>
      <c r="C288" s="134"/>
    </row>
    <row r="289" spans="1:3">
      <c r="A289" s="78"/>
      <c r="B289" s="78"/>
      <c r="C289" s="134"/>
    </row>
    <row r="290" spans="1:3">
      <c r="A290" s="78"/>
      <c r="B290" s="78"/>
      <c r="C290" s="134"/>
    </row>
    <row r="291" spans="1:3">
      <c r="A291" s="78"/>
      <c r="B291" s="78"/>
      <c r="C291" s="134"/>
    </row>
    <row r="292" spans="1:3">
      <c r="A292" s="78"/>
      <c r="B292" s="78"/>
      <c r="C292" s="134"/>
    </row>
    <row r="293" spans="1:3">
      <c r="A293" s="78"/>
      <c r="B293" s="78"/>
      <c r="C293" s="134"/>
    </row>
    <row r="294" spans="1:3">
      <c r="A294" s="78"/>
      <c r="B294" s="78"/>
      <c r="C294" s="134"/>
    </row>
    <row r="295" spans="1:3">
      <c r="A295" s="78"/>
      <c r="B295" s="78"/>
      <c r="C295" s="134"/>
    </row>
    <row r="296" spans="1:3">
      <c r="A296" s="78"/>
      <c r="B296" s="78"/>
      <c r="C296" s="134"/>
    </row>
    <row r="297" spans="1:3">
      <c r="A297" s="78"/>
      <c r="B297" s="78"/>
      <c r="C297" s="134"/>
    </row>
    <row r="298" spans="1:3">
      <c r="A298" s="78"/>
      <c r="B298" s="78"/>
      <c r="C298" s="134"/>
    </row>
    <row r="299" spans="1:3">
      <c r="A299" s="78"/>
      <c r="B299" s="78"/>
      <c r="C299" s="134"/>
    </row>
    <row r="300" spans="1:3">
      <c r="A300" s="78"/>
      <c r="B300" s="78"/>
      <c r="C300" s="134"/>
    </row>
    <row r="301" spans="1:3">
      <c r="A301" s="78"/>
      <c r="B301" s="78"/>
      <c r="C301" s="134"/>
    </row>
    <row r="302" spans="1:3">
      <c r="A302" s="78"/>
      <c r="B302" s="78"/>
      <c r="C302" s="134"/>
    </row>
    <row r="303" spans="1:3">
      <c r="A303" s="78"/>
      <c r="B303" s="78"/>
      <c r="C303" s="134"/>
    </row>
    <row r="304" spans="1:3">
      <c r="A304" s="78"/>
      <c r="B304" s="78"/>
      <c r="C304" s="134"/>
    </row>
    <row r="305" spans="1:3">
      <c r="A305" s="78"/>
      <c r="B305" s="78"/>
      <c r="C305" s="134"/>
    </row>
    <row r="306" spans="1:3">
      <c r="A306" s="78"/>
      <c r="B306" s="78"/>
      <c r="C306" s="134"/>
    </row>
    <row r="307" spans="1:3">
      <c r="A307" s="78"/>
      <c r="B307" s="78"/>
      <c r="C307" s="134"/>
    </row>
    <row r="308" spans="1:3">
      <c r="A308" s="78"/>
      <c r="B308" s="78"/>
      <c r="C308" s="134"/>
    </row>
    <row r="309" spans="1:3">
      <c r="A309" s="78"/>
      <c r="B309" s="78"/>
      <c r="C309" s="134"/>
    </row>
    <row r="310" spans="1:3">
      <c r="A310" s="78"/>
      <c r="B310" s="78"/>
      <c r="C310" s="134"/>
    </row>
    <row r="311" spans="1:3">
      <c r="A311" s="78"/>
      <c r="B311" s="78"/>
      <c r="C311" s="134"/>
    </row>
    <row r="312" spans="1:3">
      <c r="A312" s="78"/>
      <c r="B312" s="78"/>
      <c r="C312" s="134"/>
    </row>
    <row r="313" spans="1:3">
      <c r="A313" s="78"/>
      <c r="B313" s="78"/>
      <c r="C313" s="134"/>
    </row>
    <row r="314" spans="1:3">
      <c r="A314" s="78"/>
      <c r="B314" s="78"/>
      <c r="C314" s="134"/>
    </row>
    <row r="315" spans="1:3">
      <c r="A315" s="78"/>
      <c r="B315" s="78"/>
      <c r="C315" s="134"/>
    </row>
  </sheetData>
  <sheetProtection selectLockedCells="1"/>
  <customSheetViews>
    <customSheetView guid="{1F78B85E-7B4B-44AB-A816-2D99AE98BDB1}" showPageBreaks="1" hiddenColumns="1">
      <pane xSplit="1" ySplit="5" topLeftCell="C6" activePane="bottomRight" state="frozenSplit"/>
      <selection pane="bottomRight" activeCell="A14" sqref="A14"/>
      <pageMargins left="0.7" right="0.7" top="0.75" bottom="0.75" header="0.3" footer="0.3"/>
      <pageSetup orientation="portrait" r:id="rId1"/>
    </customSheetView>
    <customSheetView guid="{59AA74CF-730E-43C5-A1DE-042BD728EC1B}" hiddenColumns="1">
      <pane xSplit="1" ySplit="5" topLeftCell="C6" activePane="bottomRight" state="frozenSplit"/>
      <selection pane="bottomRight" activeCell="A14" sqref="A14"/>
      <pageMargins left="0.7" right="0.7" top="0.75" bottom="0.75" header="0.3" footer="0.3"/>
    </customSheetView>
    <customSheetView guid="{56089BE4-577D-40E7-8DAF-6AB958256414}" hiddenColumns="1">
      <pane xSplit="1" ySplit="5" topLeftCell="C6" activePane="bottomRight" state="frozenSplit"/>
      <selection pane="bottomRight" activeCell="A14" sqref="A14"/>
      <pageMargins left="0.7" right="0.7" top="0.75" bottom="0.75" header="0.3" footer="0.3"/>
    </customSheetView>
    <customSheetView guid="{11996575-36FE-A240-991A-42C9751D8761}" hiddenColumns="1">
      <pane xSplit="1" ySplit="5" topLeftCell="C6" activePane="bottomRight" state="frozenSplit"/>
      <selection pane="bottomRight" activeCell="A14" sqref="A14"/>
      <pageMargins left="0.7" right="0.7" top="0.75" bottom="0.75" header="0.3" footer="0.3"/>
      <pageSetup orientation="portrait"/>
    </customSheetView>
  </customSheetView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3D06E417782A4E8D1E5C7CFCE92F9F" ma:contentTypeVersion="2" ma:contentTypeDescription="Create a new document." ma:contentTypeScope="" ma:versionID="f1e2b5c1463dbb1b54d2c827ad3cdd0b">
  <xsd:schema xmlns:xsd="http://www.w3.org/2001/XMLSchema" xmlns:xs="http://www.w3.org/2001/XMLSchema" xmlns:p="http://schemas.microsoft.com/office/2006/metadata/properties" xmlns:ns2="e4dc3a67-7570-40fc-916a-9b5f80673695" targetNamespace="http://schemas.microsoft.com/office/2006/metadata/properties" ma:root="true" ma:fieldsID="721c5e653080b3a6483604754d7cbfa8" ns2:_="">
    <xsd:import namespace="e4dc3a67-7570-40fc-916a-9b5f8067369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dc3a67-7570-40fc-916a-9b5f8067369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23CCAE-760B-489D-8086-97E7A1C5F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dc3a67-7570-40fc-916a-9b5f80673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BF2925-2074-47AB-8FED-02FB40FDA54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4dc3a67-7570-40fc-916a-9b5f80673695"/>
    <ds:schemaRef ds:uri="http://www.w3.org/XML/1998/namespace"/>
    <ds:schemaRef ds:uri="http://purl.org/dc/dcmitype/"/>
  </ds:schemaRefs>
</ds:datastoreItem>
</file>

<file path=customXml/itemProps3.xml><?xml version="1.0" encoding="utf-8"?>
<ds:datastoreItem xmlns:ds="http://schemas.openxmlformats.org/officeDocument/2006/customXml" ds:itemID="{91D92C6F-4736-47A1-9594-A8B936D948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Checklist</vt:lpstr>
      <vt:lpstr>Fund Stats</vt:lpstr>
      <vt:lpstr>TimeEntry</vt:lpstr>
      <vt:lpstr>Time Entry Template</vt:lpstr>
      <vt:lpstr>TimeEnd</vt:lpstr>
      <vt:lpstr>Staff Summary</vt:lpstr>
      <vt:lpstr>Revenue</vt:lpstr>
      <vt:lpstr>Direct Expenses</vt:lpstr>
      <vt:lpstr>Indirect Expenses</vt:lpstr>
      <vt:lpstr>Financial Summary</vt:lpstr>
      <vt:lpstr>% Time by Activity</vt:lpstr>
      <vt:lpstr>Reference Cells</vt:lpstr>
      <vt:lpstr>Time By Fund</vt:lpstr>
      <vt:lpstr>Activity by Fund</vt:lpstr>
      <vt:lpstr>Revenue per Fund</vt:lpstr>
      <vt:lpstr>Revenue by Product Type</vt:lpstr>
      <vt:lpstr>Sheet1</vt:lpstr>
      <vt:lpstr>'Time Entry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Amy Askari</cp:lastModifiedBy>
  <cp:revision/>
  <cp:lastPrinted>2016-10-13T17:51:18Z</cp:lastPrinted>
  <dcterms:created xsi:type="dcterms:W3CDTF">2015-08-25T19:46:57Z</dcterms:created>
  <dcterms:modified xsi:type="dcterms:W3CDTF">2016-12-09T20:27:19Z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0x010100AE3D06E417782A4E8D1E5C7CFCE92F9F</vt:lpwstr>
  </property>
</Properties>
</file>